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251\総務課\政策調整係\山科裕一\01 財政関係\14 財政状況資料集\R6決算分\02 提出\"/>
    </mc:Choice>
  </mc:AlternateContent>
  <xr:revisionPtr revIDLastSave="0" documentId="8_{BB508A06-2456-42FE-A718-CA796591CA36}" xr6:coauthVersionLast="47" xr6:coauthVersionMax="47" xr10:uidLastSave="{00000000-0000-0000-0000-000000000000}"/>
  <bookViews>
    <workbookView xWindow="-108" yWindow="-108" windowWidth="23256" windowHeight="12456" tabRatio="718"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C35" i="10"/>
  <c r="CO34" i="10"/>
  <c r="BW34" i="10"/>
  <c r="BW35" i="10" s="1"/>
  <c r="BW36" i="10" s="1"/>
  <c r="BW37" i="10" s="1"/>
  <c r="BW38" i="10" s="1"/>
  <c r="BW39" i="10" s="1"/>
  <c r="BW40" i="10" s="1"/>
  <c r="BW41" i="10" s="1"/>
  <c r="BW42" i="10" s="1"/>
  <c r="BE34" i="10"/>
  <c r="C34" i="10"/>
  <c r="U34" i="10" s="1"/>
  <c r="U35" i="10" s="1"/>
  <c r="U36" i="10" s="1"/>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<sst xmlns="http://schemas.openxmlformats.org/spreadsheetml/2006/main" count="1139" uniqueCount="560">
  <si>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</si>
  <si>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</si>
  <si>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</si>
  <si>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</si>
  <si>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</si>
  <si>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</si>
  <si>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</si>
  <si>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</si>
  <si>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</si>
  <si>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</si>
  <si>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</si>
  <si>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</si>
  <si>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</si>
  <si>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</si>
  <si>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</si>
  <si>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</si>
  <si>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</si>
  <si>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</si>
  <si>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</si>
  <si>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</si>
  <si>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</si>
  <si>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</si>
  <si>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</si>
  <si>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</si>
  <si>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</si>
  <si>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</si>
  <si>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</si>
  <si>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</si>
  <si>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</si>
  <si>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</si>
  <si>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</si>
  <si>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</si>
  <si>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</si>
  <si>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</si>
  <si>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</si>
  <si>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</si>
  <si>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</si>
  <si>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</si>
  <si>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</si>
  <si>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</si>
  <si>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</si>
  <si>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</si>
  <si>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</si>
  <si>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</si>
  <si>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</si>
  <si>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</si>
  <si>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</si>
  <si>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</si>
  <si>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</si>
  <si>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</si>
  <si>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</si>
  <si>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</si>
  <si>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</si>
  <si>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</si>
  <si>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</si>
  <si>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</si>
  <si>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</si>
  <si>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</si>
  <si>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</si>
  <si>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</si>
  <si>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</si>
  <si>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</si>
  <si>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</si>
  <si>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</si>
  <si>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</si>
  <si>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</si>
  <si>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</si>
  <si>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</si>
  <si>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</si>
  <si>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</si>
  <si>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</si>
  <si>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</si>
  <si>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</si>
  <si>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</si>
  <si>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</si>
  <si>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</si>
  <si>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</si>
  <si>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</si>
  <si>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</si>
  <si>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山形県</t>
    <phoneticPr fontId="5"/>
  </si>
  <si>
    <t>市町村類型</t>
    <phoneticPr fontId="5"/>
  </si>
  <si>
    <t>Ⅰ－０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</si>
  <si>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</si>
  <si>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</si>
  <si>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</si>
  <si>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</si>
  <si>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</si>
  <si>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</si>
  <si>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</si>
  <si>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</si>
  <si>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</si>
  <si>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</si>
  <si>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</si>
  <si>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</si>
  <si>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鮭川村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</si>
  <si>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</si>
  <si>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</si>
  <si>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</si>
  <si>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</si>
  <si>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</si>
  <si>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</si>
  <si>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</si>
  <si>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</si>
  <si>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</si>
  <si>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</si>
  <si>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</si>
  <si>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</si>
  <si>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</si>
  <si>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</si>
  <si>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</si>
  <si>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</si>
  <si>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</si>
  <si>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</si>
  <si>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</si>
  <si>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</si>
  <si>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</si>
  <si>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</si>
  <si>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</si>
  <si>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</si>
  <si>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</si>
  <si>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</si>
  <si>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</si>
  <si>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</si>
  <si>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</si>
  <si>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</si>
  <si>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</si>
  <si>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</si>
  <si>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</si>
  <si>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</si>
  <si>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</si>
  <si>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</si>
  <si>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</si>
  <si>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</si>
  <si>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</si>
  <si>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</si>
  <si>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</si>
  <si>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</si>
  <si>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</si>
  <si>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</si>
  <si>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</si>
  <si>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</si>
  <si>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-2.9</t>
    <phoneticPr fontId="5"/>
  </si>
  <si>
    <t>基準財政需要額</t>
    <phoneticPr fontId="25"/>
  </si>
  <si>
    <t>うち日本人(％)</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</si>
  <si>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</si>
  <si>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</si>
  <si>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</si>
  <si>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</si>
  <si>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</si>
  <si>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</si>
  <si>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</si>
  <si>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</si>
  <si>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</si>
  <si>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</si>
  <si>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</si>
  <si>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</si>
  <si>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</si>
  <si>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</si>
  <si>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</si>
  <si>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</si>
  <si>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</si>
  <si>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</si>
  <si>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</si>
  <si>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</si>
  <si>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</si>
  <si>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</si>
  <si>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</si>
  <si>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</si>
  <si>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</si>
  <si>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</si>
  <si>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</si>
  <si>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</si>
  <si>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</si>
  <si>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</si>
  <si>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t>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</si>
  <si>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</si>
  <si>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</si>
  <si>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</si>
  <si>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</si>
  <si>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</si>
  <si>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</si>
  <si>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</si>
  <si>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</si>
  <si>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</si>
  <si>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</si>
  <si>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</si>
  <si>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</si>
  <si>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</si>
  <si>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</si>
  <si>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</si>
  <si>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</si>
  <si>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</si>
  <si>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</si>
  <si>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</si>
  <si>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</si>
  <si>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</si>
  <si>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</si>
  <si>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</si>
  <si>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</si>
  <si>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</si>
  <si>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</si>
  <si>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</si>
  <si>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</si>
  <si>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山形県鮭川村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</si>
  <si>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</si>
  <si>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</si>
  <si>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</si>
  <si>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</si>
  <si>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</si>
  <si>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</si>
  <si>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</si>
  <si>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</si>
  <si>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</si>
  <si>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</si>
  <si>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</si>
  <si>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</si>
  <si>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</si>
  <si>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</si>
  <si>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</si>
  <si>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</si>
  <si>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</si>
  <si>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</si>
  <si>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</si>
  <si>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</si>
  <si>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</si>
  <si>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</si>
  <si>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</si>
  <si>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</si>
  <si>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</si>
  <si>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</si>
  <si>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</si>
  <si>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</si>
  <si>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</si>
  <si>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</si>
  <si>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</si>
  <si>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</si>
  <si>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</si>
  <si>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</si>
  <si>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</si>
  <si>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</si>
  <si>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</si>
  <si>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</si>
  <si>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</si>
  <si>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</si>
  <si>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</si>
  <si>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</si>
  <si>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</si>
  <si>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</si>
  <si>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</si>
  <si>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</si>
  <si>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</si>
  <si>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</si>
  <si>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</si>
  <si>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</si>
  <si>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</si>
  <si>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</si>
  <si>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</si>
  <si>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</si>
  <si>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</si>
  <si>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</si>
  <si>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</si>
  <si>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</si>
  <si>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</si>
  <si>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</si>
  <si>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</si>
  <si>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</si>
  <si>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</si>
  <si>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</si>
  <si>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</si>
  <si>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</si>
  <si>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</si>
  <si>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</si>
  <si>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</si>
  <si>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</si>
  <si>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</si>
  <si>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</si>
  <si>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</si>
  <si>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</si>
  <si>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</si>
  <si>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</si>
  <si>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</si>
  <si>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</si>
  <si>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</si>
  <si>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</si>
  <si>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</si>
  <si>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</si>
  <si>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</si>
  <si>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</si>
  <si>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</si>
  <si>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</si>
  <si>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</si>
  <si>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</si>
  <si>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</si>
  <si>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</si>
  <si>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</si>
  <si>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</si>
  <si>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</si>
  <si>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</si>
  <si>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</si>
  <si>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</si>
  <si>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</si>
  <si>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</si>
  <si>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</si>
  <si>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</si>
  <si>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</si>
  <si>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</si>
  <si>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</si>
  <si>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</si>
  <si>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</si>
  <si>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</si>
  <si>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</si>
  <si>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</si>
  <si>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</si>
  <si>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</si>
  <si>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</si>
  <si>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</si>
  <si>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</si>
  <si>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</si>
  <si>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</si>
  <si>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簡易水道</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</si>
  <si>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</si>
  <si>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</si>
  <si>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</si>
  <si>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</si>
  <si>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</si>
  <si>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</si>
  <si>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</si>
  <si>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</si>
  <si>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</si>
  <si>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</si>
  <si>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</si>
  <si>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</si>
  <si>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</si>
  <si>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</si>
  <si>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</si>
  <si>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</si>
  <si>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</si>
  <si>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</si>
  <si>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</si>
  <si>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</si>
  <si>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</si>
  <si>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</si>
  <si>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</si>
  <si>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</si>
  <si>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</si>
  <si>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</si>
  <si>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</si>
  <si>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</si>
  <si>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</si>
  <si>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</si>
  <si>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</si>
  <si>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</si>
  <si>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</si>
  <si>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</si>
  <si>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山形県鮭川村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</si>
  <si>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</si>
  <si>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</si>
  <si>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</si>
  <si>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</si>
  <si>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</si>
  <si>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</si>
  <si>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</si>
  <si>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</si>
  <si>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</si>
  <si>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</si>
  <si>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</si>
  <si>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</si>
  <si>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</si>
  <si>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</si>
  <si>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</si>
  <si>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</si>
  <si>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</si>
  <si>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</si>
  <si>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</si>
  <si>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</si>
  <si>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</si>
  <si>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</si>
  <si>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</si>
  <si>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</si>
  <si>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</si>
  <si>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</si>
  <si>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</si>
  <si>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</si>
  <si>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</si>
  <si>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</si>
  <si>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</si>
  <si>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</si>
  <si>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</si>
  <si>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鮭川村国民健康保険特別会計</t>
    <phoneticPr fontId="5"/>
  </si>
  <si>
    <t>鮭川村介護保険特別会計</t>
    <phoneticPr fontId="5"/>
  </si>
  <si>
    <t>鮭川村後期高齢者医療特別会計</t>
    <phoneticPr fontId="5"/>
  </si>
  <si>
    <t>鮭川村簡易水道事業会計</t>
    <phoneticPr fontId="5"/>
  </si>
  <si>
    <t>法適用企業</t>
    <phoneticPr fontId="5"/>
  </si>
  <si>
    <t>鮭川村農業集落排水事業会計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</si>
  <si>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</si>
  <si>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</si>
  <si>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</si>
  <si>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</si>
  <si>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</si>
  <si>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</si>
  <si>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</si>
  <si>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</si>
  <si>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</si>
  <si>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</si>
  <si>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</si>
  <si>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</si>
  <si>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</si>
  <si>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</si>
  <si>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</si>
  <si>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</si>
  <si>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</si>
  <si>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</si>
  <si>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</si>
  <si>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</si>
  <si>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</si>
  <si>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</si>
  <si>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</si>
  <si>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</si>
  <si>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</si>
  <si>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</si>
  <si>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</si>
  <si>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</si>
  <si>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</si>
  <si>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</si>
  <si>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</si>
  <si>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</si>
  <si>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</si>
  <si>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</si>
  <si>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</si>
  <si>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</si>
  <si>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</si>
  <si>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</si>
  <si>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</si>
  <si>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</si>
  <si>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</si>
  <si>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</si>
  <si>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</si>
  <si>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</si>
  <si>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</si>
  <si>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</si>
  <si>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</si>
  <si>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</si>
  <si>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</si>
  <si>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</si>
  <si>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</si>
  <si>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</si>
  <si>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</si>
  <si>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</si>
  <si>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</si>
  <si>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</si>
  <si>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</si>
  <si>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</si>
  <si>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</si>
  <si>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</si>
  <si>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</si>
  <si>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</si>
  <si>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</si>
  <si>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</si>
  <si>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</si>
  <si>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</si>
  <si>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</si>
  <si>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</si>
  <si>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</si>
  <si>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</si>
  <si>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</si>
  <si>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</si>
  <si>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</si>
  <si>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</si>
  <si>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</si>
  <si>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</si>
  <si>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</si>
  <si>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</si>
  <si>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</si>
  <si>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</si>
  <si>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</si>
  <si>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</si>
  <si>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</si>
  <si>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</si>
  <si>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</si>
  <si>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</si>
  <si>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</si>
  <si>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</si>
  <si>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</si>
  <si>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</si>
  <si>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</si>
  <si>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</si>
  <si>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</si>
  <si>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</si>
  <si>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</si>
  <si>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</si>
  <si>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</si>
  <si>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</si>
  <si>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</si>
  <si>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</si>
  <si>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</si>
  <si>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</si>
  <si>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</si>
  <si>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</si>
  <si>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</si>
  <si>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</si>
  <si>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</si>
  <si>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</si>
  <si>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</si>
  <si>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</si>
  <si>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</si>
  <si>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</si>
  <si>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</si>
  <si>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</si>
  <si>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</si>
  <si>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</si>
  <si>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</si>
  <si>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</si>
  <si>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</si>
  <si>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</si>
  <si>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</si>
  <si>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</si>
  <si>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</si>
  <si>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</si>
  <si>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</si>
  <si>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</si>
  <si>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</si>
  <si>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</si>
  <si>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</si>
  <si>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</si>
  <si>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</si>
  <si>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</si>
  <si>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</si>
  <si>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</si>
  <si>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</si>
  <si>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5.38</t>
  </si>
  <si>
    <t>▲ 2.46</t>
  </si>
  <si>
    <t>▲ 1.87</t>
  </si>
  <si>
    <t>一般会計</t>
  </si>
  <si>
    <t>鮭川村介護保険特別会計</t>
  </si>
  <si>
    <t>鮭川村簡易水道事業会計</t>
  </si>
  <si>
    <t>鮭川村農業集落排水事業会計</t>
  </si>
  <si>
    <t>鮭川村後期高齢者医療特別会計</t>
  </si>
  <si>
    <t>鮭川村国民健康保険特別会計</t>
  </si>
  <si>
    <t>その他会計（赤字）</t>
  </si>
  <si>
    <t>その他会計（黒字）</t>
  </si>
  <si>
    <t>R02</t>
    <phoneticPr fontId="5"/>
  </si>
  <si>
    <t>R03</t>
    <phoneticPr fontId="5"/>
  </si>
  <si>
    <t>R04</t>
    <phoneticPr fontId="5"/>
  </si>
  <si>
    <t>R05</t>
    <phoneticPr fontId="5"/>
  </si>
  <si>
    <t>R06</t>
    <phoneticPr fontId="5"/>
  </si>
  <si>
    <t>ふるさと応援基金</t>
    <phoneticPr fontId="5"/>
  </si>
  <si>
    <t>森林環境譲与税基金</t>
    <phoneticPr fontId="5"/>
  </si>
  <si>
    <t>地域福祉基金</t>
    <phoneticPr fontId="5"/>
  </si>
  <si>
    <t>ふるさとづくり基金</t>
    <rPh sb="7" eb="9">
      <t>キキン</t>
    </rPh>
    <phoneticPr fontId="5"/>
  </si>
  <si>
    <t>山形県消防補償等組合</t>
    <rPh sb="0" eb="3">
      <t>ヤマガタケン</t>
    </rPh>
    <rPh sb="3" eb="5">
      <t>ショウボウ</t>
    </rPh>
    <rPh sb="5" eb="7">
      <t>ホショウ</t>
    </rPh>
    <rPh sb="7" eb="8">
      <t>トウ</t>
    </rPh>
    <rPh sb="8" eb="10">
      <t>クミアイ</t>
    </rPh>
    <phoneticPr fontId="26"/>
  </si>
  <si>
    <t>山形県自治会館管理組合</t>
    <rPh sb="0" eb="3">
      <t>ヤマガタケン</t>
    </rPh>
    <rPh sb="3" eb="5">
      <t>ジチ</t>
    </rPh>
    <rPh sb="5" eb="7">
      <t>カイカン</t>
    </rPh>
    <rPh sb="7" eb="9">
      <t>カンリ</t>
    </rPh>
    <rPh sb="9" eb="11">
      <t>クミアイ</t>
    </rPh>
    <phoneticPr fontId="26"/>
  </si>
  <si>
    <t>山形県市町村職員退職手当組合</t>
    <rPh sb="0" eb="3">
      <t>ヤマガタケン</t>
    </rPh>
    <rPh sb="3" eb="6">
      <t>シチョウソン</t>
    </rPh>
    <rPh sb="6" eb="8">
      <t>ショクイン</t>
    </rPh>
    <rPh sb="8" eb="10">
      <t>タイショク</t>
    </rPh>
    <rPh sb="10" eb="12">
      <t>テアテ</t>
    </rPh>
    <rPh sb="12" eb="14">
      <t>クミアイ</t>
    </rPh>
    <phoneticPr fontId="26"/>
  </si>
  <si>
    <t>山形県市町村交通災害共済組合</t>
    <rPh sb="0" eb="2">
      <t>ヤマガタ</t>
    </rPh>
    <rPh sb="2" eb="3">
      <t>ケン</t>
    </rPh>
    <rPh sb="3" eb="6">
      <t>シチョウソン</t>
    </rPh>
    <rPh sb="6" eb="8">
      <t>コウツウ</t>
    </rPh>
    <rPh sb="8" eb="10">
      <t>サイガイ</t>
    </rPh>
    <rPh sb="10" eb="12">
      <t>キョウサイ</t>
    </rPh>
    <rPh sb="12" eb="14">
      <t>クミアイ</t>
    </rPh>
    <phoneticPr fontId="26"/>
  </si>
  <si>
    <t>最上広域市町村圏事務組合</t>
    <rPh sb="0" eb="2">
      <t>モガミ</t>
    </rPh>
    <rPh sb="2" eb="4">
      <t>コウイキ</t>
    </rPh>
    <rPh sb="4" eb="7">
      <t>シチョウソン</t>
    </rPh>
    <rPh sb="7" eb="8">
      <t>ケン</t>
    </rPh>
    <rPh sb="8" eb="10">
      <t>ジム</t>
    </rPh>
    <rPh sb="10" eb="12">
      <t>クミアイ</t>
    </rPh>
    <phoneticPr fontId="26"/>
  </si>
  <si>
    <t>最上地区広域連合（普通会計分）</t>
    <rPh sb="0" eb="2">
      <t>モガミ</t>
    </rPh>
    <rPh sb="2" eb="4">
      <t>チク</t>
    </rPh>
    <rPh sb="4" eb="6">
      <t>コウイキ</t>
    </rPh>
    <rPh sb="6" eb="8">
      <t>レンゴウ</t>
    </rPh>
    <rPh sb="9" eb="11">
      <t>フツウ</t>
    </rPh>
    <rPh sb="11" eb="13">
      <t>カイケイ</t>
    </rPh>
    <rPh sb="13" eb="14">
      <t>ブン</t>
    </rPh>
    <phoneticPr fontId="26"/>
  </si>
  <si>
    <t>最上地区広域連合（事業会計分）</t>
    <rPh sb="0" eb="2">
      <t>モガミ</t>
    </rPh>
    <rPh sb="2" eb="4">
      <t>チク</t>
    </rPh>
    <rPh sb="4" eb="6">
      <t>コウイキ</t>
    </rPh>
    <rPh sb="6" eb="8">
      <t>レンゴウ</t>
    </rPh>
    <rPh sb="9" eb="11">
      <t>ジギョウ</t>
    </rPh>
    <rPh sb="11" eb="13">
      <t>カイケイ</t>
    </rPh>
    <rPh sb="13" eb="14">
      <t>ブン</t>
    </rPh>
    <phoneticPr fontId="26"/>
  </si>
  <si>
    <t>山形県後期高齢者医療広域連合（普通会計分）</t>
    <rPh sb="0" eb="2">
      <t>ヤマガタ</t>
    </rPh>
    <rPh sb="2" eb="3">
      <t>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26"/>
  </si>
  <si>
    <t>山形県後期高齢者医療広域連合（事業会計分）</t>
    <rPh sb="0" eb="2">
      <t>ヤマガタ</t>
    </rPh>
    <rPh sb="2" eb="3">
      <t>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26"/>
  </si>
  <si>
    <t>-</t>
    <phoneticPr fontId="2"/>
  </si>
  <si>
    <t>公共施設整備等基金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</si>
</sst>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301035</c:v>
                </c:pt>
                <c:pt idx="1">
                  <c:v>277467</c:v>
                </c:pt>
                <c:pt idx="2">
                  <c:v>282256</c:v>
                </c:pt>
                <c:pt idx="3">
                  <c:v>295341</c:v>
                </c:pt>
                <c:pt idx="4">
                  <c:v>292845</c:v>
                </c:pt>
              </c:numCache>
            </c:numRef>
          </c:val>
          <c:smooth val="0"/>
          <c:extLst>
            <c:ext xmlns:c16="http://schemas.microsoft.com/office/drawing/2014/chart" uri="{C3380CC4-5D6E-409C-BE32-E72D297353CC}">
              <c16:uniqueId val="{00000000-DE53-44D7-8708-7940EE8652F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142955</c:v>
                </c:pt>
                <c:pt idx="1">
                  <c:v>107592</c:v>
                </c:pt>
                <c:pt idx="2">
                  <c:v>103185</c:v>
                </c:pt>
                <c:pt idx="3">
                  <c:v>205602</c:v>
                </c:pt>
                <c:pt idx="4">
                  <c:v>187629</c:v>
                </c:pt>
              </c:numCache>
            </c:numRef>
          </c:val>
          <c:smooth val="0"/>
          <c:extLst>
            <c:ext xmlns:c16="http://schemas.microsoft.com/office/drawing/2014/chart" uri="{C3380CC4-5D6E-409C-BE32-E72D297353CC}">
              <c16:uniqueId val="{00000001-DE53-44D7-8708-7940EE8652F4}"/>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14.06</c:v>
                </c:pt>
                <c:pt idx="1">
                  <c:v>20.61</c:v>
                </c:pt>
                <c:pt idx="2">
                  <c:v>13.8</c:v>
                </c:pt>
                <c:pt idx="3">
                  <c:v>16.489999999999998</c:v>
                </c:pt>
                <c:pt idx="4">
                  <c:v>14.98</c:v>
                </c:pt>
              </c:numCache>
            </c:numRef>
          </c:val>
          <c:extLst>
            <c:ext xmlns:c16="http://schemas.microsoft.com/office/drawing/2014/chart" uri="{C3380CC4-5D6E-409C-BE32-E72D297353CC}">
              <c16:uniqueId val="{00000000-C09C-4717-BEFB-99D0600A860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52.62</c:v>
                </c:pt>
                <c:pt idx="1">
                  <c:v>48.77</c:v>
                </c:pt>
                <c:pt idx="2">
                  <c:v>50.75</c:v>
                </c:pt>
                <c:pt idx="3">
                  <c:v>45.46</c:v>
                </c:pt>
                <c:pt idx="4">
                  <c:v>43.56</c:v>
                </c:pt>
              </c:numCache>
            </c:numRef>
          </c:val>
          <c:extLst>
            <c:ext xmlns:c16="http://schemas.microsoft.com/office/drawing/2014/chart" uri="{C3380CC4-5D6E-409C-BE32-E72D297353CC}">
              <c16:uniqueId val="{00000001-C09C-4717-BEFB-99D0600A860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13.89</c:v>
                </c:pt>
                <c:pt idx="1">
                  <c:v>7.6</c:v>
                </c:pt>
                <c:pt idx="2">
                  <c:v>-5.38</c:v>
                </c:pt>
                <c:pt idx="3">
                  <c:v>-2.46</c:v>
                </c:pt>
                <c:pt idx="4">
                  <c:v>-1.87</c:v>
                </c:pt>
              </c:numCache>
            </c:numRef>
          </c:val>
          <c:smooth val="0"/>
          <c:extLst>
            <c:ext xmlns:c16="http://schemas.microsoft.com/office/drawing/2014/chart" uri="{C3380CC4-5D6E-409C-BE32-E72D297353CC}">
              <c16:uniqueId val="{00000002-C09C-4717-BEFB-99D0600A860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1.8</c:v>
                </c:pt>
                <c:pt idx="2">
                  <c:v>#N/A</c:v>
                </c:pt>
                <c:pt idx="3">
                  <c:v>0.66</c:v>
                </c:pt>
                <c:pt idx="4">
                  <c:v>#N/A</c:v>
                </c:pt>
                <c:pt idx="5">
                  <c:v>1.4</c:v>
                </c:pt>
                <c:pt idx="6">
                  <c:v>#N/A</c:v>
                </c:pt>
                <c:pt idx="7">
                  <c:v>3.06</c:v>
                </c:pt>
                <c:pt idx="8">
                  <c:v>0</c:v>
                </c:pt>
                <c:pt idx="9">
                  <c:v>0</c:v>
                </c:pt>
              </c:numCache>
            </c:numRef>
          </c:val>
          <c:extLst>
            <c:ext xmlns:c16="http://schemas.microsoft.com/office/drawing/2014/chart" uri="{C3380CC4-5D6E-409C-BE32-E72D297353CC}">
              <c16:uniqueId val="{00000000-AE97-4B13-A570-55A64E5E150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E97-4B13-A570-55A64E5E150C}"/>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AE97-4B13-A570-55A64E5E150C}"/>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AE97-4B13-A570-55A64E5E150C}"/>
            </c:ext>
          </c:extLst>
        </c:ser>
        <c:ser>
          <c:idx val="4"/>
          <c:order val="4"/>
          <c:tx>
            <c:strRef>
              <c:f>データシート!$A$31</c:f>
              <c:strCache>
                <c:ptCount val="1"/>
                <c:pt idx="0">
                  <c:v>鮭川村国民健康保険特別会計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7.0000000000000007E-2</c:v>
                </c:pt>
                <c:pt idx="2">
                  <c:v>#N/A</c:v>
                </c:pt>
                <c:pt idx="3">
                  <c:v>0.02</c:v>
                </c:pt>
                <c:pt idx="4">
                  <c:v>#N/A</c:v>
                </c:pt>
                <c:pt idx="5">
                  <c:v>0.06</c:v>
                </c:pt>
                <c:pt idx="6">
                  <c:v>#N/A</c:v>
                </c:pt>
                <c:pt idx="7">
                  <c:v>0.01</c:v>
                </c:pt>
                <c:pt idx="8">
                  <c:v>#N/A</c:v>
                </c:pt>
                <c:pt idx="9">
                  <c:v>0.01</c:v>
                </c:pt>
              </c:numCache>
            </c:numRef>
          </c:val>
          <c:extLst>
            <c:ext xmlns:c16="http://schemas.microsoft.com/office/drawing/2014/chart" uri="{C3380CC4-5D6E-409C-BE32-E72D297353CC}">
              <c16:uniqueId val="{00000004-AE97-4B13-A570-55A64E5E150C}"/>
            </c:ext>
          </c:extLst>
        </c:ser>
        <c:ser>
          <c:idx val="5"/>
          <c:order val="5"/>
          <c:tx>
            <c:strRef>
              <c:f>データシート!$A$32</c:f>
              <c:strCache>
                <c:ptCount val="1"/>
                <c:pt idx="0">
                  <c:v>鮭川村後期高齢者医療特別会計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0.01</c:v>
                </c:pt>
                <c:pt idx="2">
                  <c:v>#N/A</c:v>
                </c:pt>
                <c:pt idx="3">
                  <c:v>0.08</c:v>
                </c:pt>
                <c:pt idx="4">
                  <c:v>#N/A</c:v>
                </c:pt>
                <c:pt idx="5">
                  <c:v>0.1</c:v>
                </c:pt>
                <c:pt idx="6">
                  <c:v>#N/A</c:v>
                </c:pt>
                <c:pt idx="7">
                  <c:v>0.11</c:v>
                </c:pt>
                <c:pt idx="8">
                  <c:v>#N/A</c:v>
                </c:pt>
                <c:pt idx="9">
                  <c:v>0.08</c:v>
                </c:pt>
              </c:numCache>
            </c:numRef>
          </c:val>
          <c:extLst>
            <c:ext xmlns:c16="http://schemas.microsoft.com/office/drawing/2014/chart" uri="{C3380CC4-5D6E-409C-BE32-E72D297353CC}">
              <c16:uniqueId val="{00000005-AE97-4B13-A570-55A64E5E150C}"/>
            </c:ext>
          </c:extLst>
        </c:ser>
        <c:ser>
          <c:idx val="6"/>
          <c:order val="6"/>
          <c:tx>
            <c:strRef>
              <c:f>データシート!$A$33</c:f>
              <c:strCache>
                <c:ptCount val="1"/>
                <c:pt idx="0">
                  <c:v>鮭川村農業集落排水事業会計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1.1399999999999999</c:v>
                </c:pt>
              </c:numCache>
            </c:numRef>
          </c:val>
          <c:extLst>
            <c:ext xmlns:c16="http://schemas.microsoft.com/office/drawing/2014/chart" uri="{C3380CC4-5D6E-409C-BE32-E72D297353CC}">
              <c16:uniqueId val="{00000006-AE97-4B13-A570-55A64E5E150C}"/>
            </c:ext>
          </c:extLst>
        </c:ser>
        <c:ser>
          <c:idx val="7"/>
          <c:order val="7"/>
          <c:tx>
            <c:strRef>
              <c:f>データシート!$A$34</c:f>
              <c:strCache>
                <c:ptCount val="1"/>
                <c:pt idx="0">
                  <c:v>鮭川村簡易水道事業会計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0</c:v>
                </c:pt>
                <c:pt idx="5">
                  <c:v>0</c:v>
                </c:pt>
                <c:pt idx="6">
                  <c:v>0</c:v>
                </c:pt>
                <c:pt idx="7">
                  <c:v>0</c:v>
                </c:pt>
                <c:pt idx="8">
                  <c:v>#N/A</c:v>
                </c:pt>
                <c:pt idx="9">
                  <c:v>1.81</c:v>
                </c:pt>
              </c:numCache>
            </c:numRef>
          </c:val>
          <c:extLst>
            <c:ext xmlns:c16="http://schemas.microsoft.com/office/drawing/2014/chart" uri="{C3380CC4-5D6E-409C-BE32-E72D297353CC}">
              <c16:uniqueId val="{00000007-AE97-4B13-A570-55A64E5E150C}"/>
            </c:ext>
          </c:extLst>
        </c:ser>
        <c:ser>
          <c:idx val="8"/>
          <c:order val="8"/>
          <c:tx>
            <c:strRef>
              <c:f>データシート!$A$35</c:f>
              <c:strCache>
                <c:ptCount val="1"/>
                <c:pt idx="0">
                  <c:v>鮭川村介護保険特別会計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3.36</c:v>
                </c:pt>
                <c:pt idx="2">
                  <c:v>#N/A</c:v>
                </c:pt>
                <c:pt idx="3">
                  <c:v>3.93</c:v>
                </c:pt>
                <c:pt idx="4">
                  <c:v>#N/A</c:v>
                </c:pt>
                <c:pt idx="5">
                  <c:v>2.2000000000000002</c:v>
                </c:pt>
                <c:pt idx="6">
                  <c:v>#N/A</c:v>
                </c:pt>
                <c:pt idx="7">
                  <c:v>1.9</c:v>
                </c:pt>
                <c:pt idx="8">
                  <c:v>#N/A</c:v>
                </c:pt>
                <c:pt idx="9">
                  <c:v>2.64</c:v>
                </c:pt>
              </c:numCache>
            </c:numRef>
          </c:val>
          <c:extLst>
            <c:ext xmlns:c16="http://schemas.microsoft.com/office/drawing/2014/chart" uri="{C3380CC4-5D6E-409C-BE32-E72D297353CC}">
              <c16:uniqueId val="{00000008-AE97-4B13-A570-55A64E5E150C}"/>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14.06</c:v>
                </c:pt>
                <c:pt idx="2">
                  <c:v>#N/A</c:v>
                </c:pt>
                <c:pt idx="3">
                  <c:v>20.61</c:v>
                </c:pt>
                <c:pt idx="4">
                  <c:v>#N/A</c:v>
                </c:pt>
                <c:pt idx="5">
                  <c:v>13.79</c:v>
                </c:pt>
                <c:pt idx="6">
                  <c:v>#N/A</c:v>
                </c:pt>
                <c:pt idx="7">
                  <c:v>16.48</c:v>
                </c:pt>
                <c:pt idx="8">
                  <c:v>#N/A</c:v>
                </c:pt>
                <c:pt idx="9">
                  <c:v>14.97</c:v>
                </c:pt>
              </c:numCache>
            </c:numRef>
          </c:val>
          <c:extLst>
            <c:ext xmlns:c16="http://schemas.microsoft.com/office/drawing/2014/chart" uri="{C3380CC4-5D6E-409C-BE32-E72D297353CC}">
              <c16:uniqueId val="{00000009-AE97-4B13-A570-55A64E5E150C}"/>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327</c:v>
                </c:pt>
                <c:pt idx="5">
                  <c:v>329</c:v>
                </c:pt>
                <c:pt idx="8">
                  <c:v>335</c:v>
                </c:pt>
                <c:pt idx="11">
                  <c:v>320</c:v>
                </c:pt>
                <c:pt idx="14">
                  <c:v>309</c:v>
                </c:pt>
              </c:numCache>
            </c:numRef>
          </c:val>
          <c:extLst>
            <c:ext xmlns:c16="http://schemas.microsoft.com/office/drawing/2014/chart" uri="{C3380CC4-5D6E-409C-BE32-E72D297353CC}">
              <c16:uniqueId val="{00000000-36E9-4DCB-B78C-A8A274C3979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6E9-4DCB-B78C-A8A274C3979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0</c:v>
                </c:pt>
                <c:pt idx="6">
                  <c:v>0</c:v>
                </c:pt>
                <c:pt idx="9">
                  <c:v>0</c:v>
                </c:pt>
                <c:pt idx="12">
                  <c:v>1</c:v>
                </c:pt>
              </c:numCache>
            </c:numRef>
          </c:val>
          <c:extLst>
            <c:ext xmlns:c16="http://schemas.microsoft.com/office/drawing/2014/chart" uri="{C3380CC4-5D6E-409C-BE32-E72D297353CC}">
              <c16:uniqueId val="{00000002-36E9-4DCB-B78C-A8A274C3979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5</c:v>
                </c:pt>
                <c:pt idx="3">
                  <c:v>4</c:v>
                </c:pt>
                <c:pt idx="6">
                  <c:v>6</c:v>
                </c:pt>
                <c:pt idx="9">
                  <c:v>6</c:v>
                </c:pt>
                <c:pt idx="12">
                  <c:v>4</c:v>
                </c:pt>
              </c:numCache>
            </c:numRef>
          </c:val>
          <c:extLst>
            <c:ext xmlns:c16="http://schemas.microsoft.com/office/drawing/2014/chart" uri="{C3380CC4-5D6E-409C-BE32-E72D297353CC}">
              <c16:uniqueId val="{00000003-36E9-4DCB-B78C-A8A274C3979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103</c:v>
                </c:pt>
                <c:pt idx="3">
                  <c:v>91</c:v>
                </c:pt>
                <c:pt idx="6">
                  <c:v>90</c:v>
                </c:pt>
                <c:pt idx="9">
                  <c:v>82</c:v>
                </c:pt>
                <c:pt idx="12">
                  <c:v>76</c:v>
                </c:pt>
              </c:numCache>
            </c:numRef>
          </c:val>
          <c:extLst>
            <c:ext xmlns:c16="http://schemas.microsoft.com/office/drawing/2014/chart" uri="{C3380CC4-5D6E-409C-BE32-E72D297353CC}">
              <c16:uniqueId val="{00000004-36E9-4DCB-B78C-A8A274C3979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6E9-4DCB-B78C-A8A274C3979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6E9-4DCB-B78C-A8A274C3979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342</c:v>
                </c:pt>
                <c:pt idx="3">
                  <c:v>356</c:v>
                </c:pt>
                <c:pt idx="6">
                  <c:v>359</c:v>
                </c:pt>
                <c:pt idx="9">
                  <c:v>355</c:v>
                </c:pt>
                <c:pt idx="12">
                  <c:v>352</c:v>
                </c:pt>
              </c:numCache>
            </c:numRef>
          </c:val>
          <c:extLst>
            <c:ext xmlns:c16="http://schemas.microsoft.com/office/drawing/2014/chart" uri="{C3380CC4-5D6E-409C-BE32-E72D297353CC}">
              <c16:uniqueId val="{00000007-36E9-4DCB-B78C-A8A274C3979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124</c:v>
                </c:pt>
                <c:pt idx="2">
                  <c:v>#N/A</c:v>
                </c:pt>
                <c:pt idx="3">
                  <c:v>#N/A</c:v>
                </c:pt>
                <c:pt idx="4">
                  <c:v>122</c:v>
                </c:pt>
                <c:pt idx="5">
                  <c:v>#N/A</c:v>
                </c:pt>
                <c:pt idx="6">
                  <c:v>#N/A</c:v>
                </c:pt>
                <c:pt idx="7">
                  <c:v>120</c:v>
                </c:pt>
                <c:pt idx="8">
                  <c:v>#N/A</c:v>
                </c:pt>
                <c:pt idx="9">
                  <c:v>#N/A</c:v>
                </c:pt>
                <c:pt idx="10">
                  <c:v>123</c:v>
                </c:pt>
                <c:pt idx="11">
                  <c:v>#N/A</c:v>
                </c:pt>
                <c:pt idx="12">
                  <c:v>#N/A</c:v>
                </c:pt>
                <c:pt idx="13">
                  <c:v>124</c:v>
                </c:pt>
                <c:pt idx="14">
                  <c:v>#N/A</c:v>
                </c:pt>
              </c:numCache>
            </c:numRef>
          </c:val>
          <c:smooth val="0"/>
          <c:extLst>
            <c:ext xmlns:c16="http://schemas.microsoft.com/office/drawing/2014/chart" uri="{C3380CC4-5D6E-409C-BE32-E72D297353CC}">
              <c16:uniqueId val="{00000008-36E9-4DCB-B78C-A8A274C3979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2859</c:v>
                </c:pt>
                <c:pt idx="5">
                  <c:v>2715</c:v>
                </c:pt>
                <c:pt idx="8">
                  <c:v>2555</c:v>
                </c:pt>
                <c:pt idx="11">
                  <c:v>2500</c:v>
                </c:pt>
                <c:pt idx="14">
                  <c:v>2578</c:v>
                </c:pt>
              </c:numCache>
            </c:numRef>
          </c:val>
          <c:extLst>
            <c:ext xmlns:c16="http://schemas.microsoft.com/office/drawing/2014/chart" uri="{C3380CC4-5D6E-409C-BE32-E72D297353CC}">
              <c16:uniqueId val="{00000000-1F79-4248-AC89-17109478E1D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1F79-4248-AC89-17109478E1D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2057</c:v>
                </c:pt>
                <c:pt idx="5">
                  <c:v>2342</c:v>
                </c:pt>
                <c:pt idx="8">
                  <c:v>2908</c:v>
                </c:pt>
                <c:pt idx="11">
                  <c:v>3130</c:v>
                </c:pt>
                <c:pt idx="14">
                  <c:v>3177</c:v>
                </c:pt>
              </c:numCache>
            </c:numRef>
          </c:val>
          <c:extLst>
            <c:ext xmlns:c16="http://schemas.microsoft.com/office/drawing/2014/chart" uri="{C3380CC4-5D6E-409C-BE32-E72D297353CC}">
              <c16:uniqueId val="{00000002-1F79-4248-AC89-17109478E1D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F79-4248-AC89-17109478E1D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F79-4248-AC89-17109478E1D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F79-4248-AC89-17109478E1D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315</c:v>
                </c:pt>
                <c:pt idx="3">
                  <c:v>285</c:v>
                </c:pt>
                <c:pt idx="6">
                  <c:v>268</c:v>
                </c:pt>
                <c:pt idx="9">
                  <c:v>259</c:v>
                </c:pt>
                <c:pt idx="12">
                  <c:v>241</c:v>
                </c:pt>
              </c:numCache>
            </c:numRef>
          </c:val>
          <c:extLst>
            <c:ext xmlns:c16="http://schemas.microsoft.com/office/drawing/2014/chart" uri="{C3380CC4-5D6E-409C-BE32-E72D297353CC}">
              <c16:uniqueId val="{00000006-1F79-4248-AC89-17109478E1D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5</c:v>
                </c:pt>
                <c:pt idx="3">
                  <c:v>4</c:v>
                </c:pt>
                <c:pt idx="6">
                  <c:v>0</c:v>
                </c:pt>
                <c:pt idx="9">
                  <c:v>0</c:v>
                </c:pt>
                <c:pt idx="12">
                  <c:v>6</c:v>
                </c:pt>
              </c:numCache>
            </c:numRef>
          </c:val>
          <c:extLst>
            <c:ext xmlns:c16="http://schemas.microsoft.com/office/drawing/2014/chart" uri="{C3380CC4-5D6E-409C-BE32-E72D297353CC}">
              <c16:uniqueId val="{00000007-1F79-4248-AC89-17109478E1D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828</c:v>
                </c:pt>
                <c:pt idx="3">
                  <c:v>758</c:v>
                </c:pt>
                <c:pt idx="6">
                  <c:v>717</c:v>
                </c:pt>
                <c:pt idx="9">
                  <c:v>700</c:v>
                </c:pt>
                <c:pt idx="12">
                  <c:v>789</c:v>
                </c:pt>
              </c:numCache>
            </c:numRef>
          </c:val>
          <c:extLst>
            <c:ext xmlns:c16="http://schemas.microsoft.com/office/drawing/2014/chart" uri="{C3380CC4-5D6E-409C-BE32-E72D297353CC}">
              <c16:uniqueId val="{00000008-1F79-4248-AC89-17109478E1D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10</c:v>
                </c:pt>
                <c:pt idx="3">
                  <c:v>0</c:v>
                </c:pt>
                <c:pt idx="6">
                  <c:v>0</c:v>
                </c:pt>
                <c:pt idx="9">
                  <c:v>0</c:v>
                </c:pt>
                <c:pt idx="12">
                  <c:v>0</c:v>
                </c:pt>
              </c:numCache>
            </c:numRef>
          </c:val>
          <c:extLst>
            <c:ext xmlns:c16="http://schemas.microsoft.com/office/drawing/2014/chart" uri="{C3380CC4-5D6E-409C-BE32-E72D297353CC}">
              <c16:uniqueId val="{00000009-1F79-4248-AC89-17109478E1D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3203</c:v>
                </c:pt>
                <c:pt idx="3">
                  <c:v>3085</c:v>
                </c:pt>
                <c:pt idx="6">
                  <c:v>2895</c:v>
                </c:pt>
                <c:pt idx="9">
                  <c:v>2809</c:v>
                </c:pt>
                <c:pt idx="12">
                  <c:v>3020</c:v>
                </c:pt>
              </c:numCache>
            </c:numRef>
          </c:val>
          <c:extLst>
            <c:ext xmlns:c16="http://schemas.microsoft.com/office/drawing/2014/chart" uri="{C3380CC4-5D6E-409C-BE32-E72D297353CC}">
              <c16:uniqueId val="{0000000A-1F79-4248-AC89-17109478E1D6}"/>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1F79-4248-AC89-17109478E1D6}"/>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1271</c:v>
                </c:pt>
                <c:pt idx="1">
                  <c:v>1141</c:v>
                </c:pt>
                <c:pt idx="2">
                  <c:v>1121</c:v>
                </c:pt>
              </c:numCache>
            </c:numRef>
          </c:val>
          <c:extLst>
            <c:ext xmlns:c16="http://schemas.microsoft.com/office/drawing/2014/chart" uri="{C3380CC4-5D6E-409C-BE32-E72D297353CC}">
              <c16:uniqueId val="{00000000-C6E9-48A4-B987-F0759BAA2796}"/>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205</c:v>
                </c:pt>
                <c:pt idx="1">
                  <c:v>205</c:v>
                </c:pt>
                <c:pt idx="2">
                  <c:v>205</c:v>
                </c:pt>
              </c:numCache>
            </c:numRef>
          </c:val>
          <c:extLst>
            <c:ext xmlns:c16="http://schemas.microsoft.com/office/drawing/2014/chart" uri="{C3380CC4-5D6E-409C-BE32-E72D297353CC}">
              <c16:uniqueId val="{00000001-C6E9-48A4-B987-F0759BAA2796}"/>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1285</c:v>
                </c:pt>
                <c:pt idx="1">
                  <c:v>1580</c:v>
                </c:pt>
                <c:pt idx="2">
                  <c:v>1631</c:v>
                </c:pt>
              </c:numCache>
            </c:numRef>
          </c:val>
          <c:extLst>
            <c:ext xmlns:c16="http://schemas.microsoft.com/office/drawing/2014/chart" uri="{C3380CC4-5D6E-409C-BE32-E72D297353CC}">
              <c16:uniqueId val="{00000002-C6E9-48A4-B987-F0759BAA2796}"/>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山形県鮭川村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元利償還金等の全体については、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償還終了により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減少傾向</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償還額の６割強は基準財政需要額に算入される過疎対策事業債や臨時財政対策債となっている。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公営企業会計については、使用料の見直しなどを行いながら、計画的な</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地方債の発行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に努め、比率の改善に努める。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また、満期一括償還地方債の借入はしていない。</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満期一括償還地方債の借入はしていない。</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山形県鮭川村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将来負担額について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、一般会計に係る地方債現在高</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前年度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と比較して２１１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百万円</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増加となった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債務負担行為に基づく支出予定</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については、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県営事業等が主であるが、令和２年度で完了している。</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公営企業への繰出金</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については、減少傾向にあったが、法適用への移行等により事務費の繰出を行ったため増加している。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充当可能財源について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、基準財政需要額算入見込額</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約２５億円となっている。令和３年度の公共施設整備等基金の新設等もあり、後年度の事業のため</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基金</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積み増しを</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行っており増加</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将来負担比率の分子について減少していくよう努める。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山形県鮭川村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ふるさと応援基金への積立を行ったため、</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前年度</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と比較して３１</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増加</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とな</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っている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基金については、後年度の事業や災害時の財源として事業の見直し等を行いながら経費削減を行い、財政状況をみながら積立を行ってい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くことで</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財政の健全化に努めていく。</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その他の特定目的基金は公共施設整備等基金、ふるさと応援基金、森林環境譲与税基金、</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地域福祉基金、ふるさとづくり基金となっている。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ふるさと納税事業によって受領した寄附額を積立し、寄附の使途に応じて、後年度において実施する事業に活用する基金となっている。公共施設整備等基金は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今後の公共事業の財源として令和３年度に新設した。地域福祉基金は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高齢者等の保健の向上及び福祉の増進を図るための施策を推進すること目的とした基金となっている。森林環境譲与税基金は国の森林環境譲与税を活用して実施する林業振興事業の実施ために積み立てている基金となっている。</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ふるさとづくり基金は、</a:t>
          </a:r>
          <a:r>
            <a:rPr lang="ja-JP" altLang="en-US" sz="1100" b="0" i="0">
              <a:solidFill>
                <a:schemeClr val="dk1"/>
              </a:solidFill>
              <a:effectLst/>
              <a:latin typeface="ＭＳ ゴシック" panose="020B0609070205080204" pitchFamily="49" charset="-128"/>
              <a:ea typeface="ＭＳ ゴシック" panose="020B0609070205080204" pitchFamily="49" charset="-128"/>
              <a:cs typeface="+mn-cs"/>
            </a:rPr>
            <a:t>村民が誇りと愛着を持つことのできる豊かで住みよい活力ある地域社会の形成を図っていくことを目的とした基金となっている。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５</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年度から令和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年度の増減理由としては、ふるさと応援基金が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４９</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増加</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、森林環境譲与税基金が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３</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増加</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となっている。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公共施設整備等基金は、今後の事業に応じて取崩しを行っていく。ふるさと応援基金は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寄附の使途に合わせた事業に合わせて有効に活用していく。森林環境譲与税基金は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林業振興事業の事業量に合わせて取崩し有効に活用していく。地域福祉基金</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及びふるさとづくり基金は、</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近年活用</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実績はないが</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今後は</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必要に応じ</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て</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活用していく。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６００</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百万円の取崩しに対し</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て５８０</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百万円を積立したことから</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残高</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より２０</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減少して１，１２１</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財政調整基金の財源</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については、</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余剰金を</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充て、</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基金の取崩と積立のバランスをとりながら、災害発生時などの財源として対応できるよう残高１，０００百万円を維持していくよう努め</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ていく</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６</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年度は繰上償還等の予定がなかったため取崩を行わず、積立も行わなかった。</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必要に応じて取崩し、補償金免除繰上償還や任意繰上償還を行っていく。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山形県鮭川村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3,659
3,633
122.14
6,440,754
5,725,237
385,521
2,573,625
3,020,480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過疎地域全般の課題である人口減少や高齢化等に加え、村内においては、主たる産業が乏しいことから経済基盤が弱く、類似団体平均とほぼ同水準にある。農業所得の向上施策や村税等の徴収強化等により財政の健全化に努める。</a:t>
          </a:r>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84667</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281208"/>
          <a:ext cx="0" cy="13472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75142</xdr:rowOff>
    </xdr:from>
    <xdr:to>
      <xdr:col>23</xdr:col>
      <xdr:colOff>133350</xdr:colOff>
      <xdr:row>43</xdr:row>
      <xdr:rowOff>75142</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4474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20760</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21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75142</xdr:rowOff>
    </xdr:from>
    <xdr:to>
      <xdr:col>19</xdr:col>
      <xdr:colOff>133350</xdr:colOff>
      <xdr:row>43</xdr:row>
      <xdr:rowOff>75142</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447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4233</xdr:rowOff>
    </xdr:from>
    <xdr:to>
      <xdr:col>19</xdr:col>
      <xdr:colOff>184150</xdr:colOff>
      <xdr:row>43</xdr:row>
      <xdr:rowOff>105833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116010</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145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55033</xdr:rowOff>
    </xdr:from>
    <xdr:to>
      <xdr:col>15</xdr:col>
      <xdr:colOff>82550</xdr:colOff>
      <xdr:row>43</xdr:row>
      <xdr:rowOff>75142</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4273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155575</xdr:rowOff>
    </xdr:from>
    <xdr:to>
      <xdr:col>15</xdr:col>
      <xdr:colOff>133350</xdr:colOff>
      <xdr:row>43</xdr:row>
      <xdr:rowOff>85725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95902</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34925</xdr:rowOff>
    </xdr:from>
    <xdr:to>
      <xdr:col>11</xdr:col>
      <xdr:colOff>31750</xdr:colOff>
      <xdr:row>43</xdr:row>
      <xdr:rowOff>55033</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4072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155575</xdr:rowOff>
    </xdr:from>
    <xdr:to>
      <xdr:col>7</xdr:col>
      <xdr:colOff>31750</xdr:colOff>
      <xdr:row>43</xdr:row>
      <xdr:rowOff>85725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70502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24342</xdr:rowOff>
    </xdr:from>
    <xdr:to>
      <xdr:col>23</xdr:col>
      <xdr:colOff>184150</xdr:colOff>
      <xdr:row>43</xdr:row>
      <xdr:rowOff>125942</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167869</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36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24342</xdr:rowOff>
    </xdr:from>
    <xdr:to>
      <xdr:col>19</xdr:col>
      <xdr:colOff>184150</xdr:colOff>
      <xdr:row>43</xdr:row>
      <xdr:rowOff>125942</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110719</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48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24342</xdr:rowOff>
    </xdr:from>
    <xdr:to>
      <xdr:col>15</xdr:col>
      <xdr:colOff>133350</xdr:colOff>
      <xdr:row>43</xdr:row>
      <xdr:rowOff>125942</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110719</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4233</xdr:rowOff>
    </xdr:from>
    <xdr:to>
      <xdr:col>11</xdr:col>
      <xdr:colOff>82550</xdr:colOff>
      <xdr:row>43</xdr:row>
      <xdr:rowOff>105833</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90610</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155575</xdr:rowOff>
    </xdr:from>
    <xdr:to>
      <xdr:col>7</xdr:col>
      <xdr:colOff>31750</xdr:colOff>
      <xdr:row>43</xdr:row>
      <xdr:rowOff>85725</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95902</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経常収支比率については、前年度と比較して４．６ポイント増加しており、類似団体平均と比較して１．４ポイント上回っている。給与改定や会計年度任用職員への勤勉手当の支給等により人件費が大幅に増加したことに加え、除雪経費や老朽化による公共施設の維持修繕に係る維持補修費も増加傾向にあるため、経常収支比率についても増加している。今後については、令和８年度より公債費が増加する見込みとなっており、経常収支比率はさらに増加していくことが予測されるため、なお一層の行政の効率化に努め、経常経費の縮減を図る。</a:t>
          </a: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113454</xdr:rowOff>
    </xdr:from>
    <xdr:to>
      <xdr:col>23</xdr:col>
      <xdr:colOff>133350</xdr:colOff>
      <xdr:row>67</xdr:row>
      <xdr:rowOff>96096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9886104"/>
          <a:ext cx="0" cy="1697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28381</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113454</xdr:rowOff>
    </xdr:from>
    <xdr:to>
      <xdr:col>24</xdr:col>
      <xdr:colOff>12700</xdr:colOff>
      <xdr:row>57</xdr:row>
      <xdr:rowOff>113454</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78105</xdr:rowOff>
    </xdr:from>
    <xdr:to>
      <xdr:col>23</xdr:col>
      <xdr:colOff>133350</xdr:colOff>
      <xdr:row>64</xdr:row>
      <xdr:rowOff>91652</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879455"/>
          <a:ext cx="838200" cy="184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1075</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8024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155998</xdr:rowOff>
    </xdr:from>
    <xdr:to>
      <xdr:col>23</xdr:col>
      <xdr:colOff>184150</xdr:colOff>
      <xdr:row>64</xdr:row>
      <xdr:rowOff>86148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5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78105</xdr:rowOff>
    </xdr:from>
    <xdr:to>
      <xdr:col>19</xdr:col>
      <xdr:colOff>133350</xdr:colOff>
      <xdr:row>63</xdr:row>
      <xdr:rowOff>110279</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3225800" y="10879455"/>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26687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17780</xdr:rowOff>
    </xdr:from>
    <xdr:to>
      <xdr:col>15</xdr:col>
      <xdr:colOff>82550</xdr:colOff>
      <xdr:row>63</xdr:row>
      <xdr:rowOff>110279</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819130"/>
          <a:ext cx="889000" cy="9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149877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17780</xdr:rowOff>
    </xdr:from>
    <xdr:to>
      <xdr:col>11</xdr:col>
      <xdr:colOff>31750</xdr:colOff>
      <xdr:row>64</xdr:row>
      <xdr:rowOff>55456</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819130"/>
          <a:ext cx="889000" cy="20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90170</xdr:rowOff>
    </xdr:from>
    <xdr:to>
      <xdr:col>11</xdr:col>
      <xdr:colOff>82550</xdr:colOff>
      <xdr:row>63</xdr:row>
      <xdr:rowOff>20320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30497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111760</xdr:rowOff>
    </xdr:from>
    <xdr:to>
      <xdr:col>7</xdr:col>
      <xdr:colOff>31750</xdr:colOff>
      <xdr:row>64</xdr:row>
      <xdr:rowOff>41910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52087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40852</xdr:rowOff>
    </xdr:from>
    <xdr:to>
      <xdr:col>23</xdr:col>
      <xdr:colOff>184150</xdr:colOff>
      <xdr:row>64</xdr:row>
      <xdr:rowOff>142452</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01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12929</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985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27305</xdr:rowOff>
    </xdr:from>
    <xdr:to>
      <xdr:col>19</xdr:col>
      <xdr:colOff>184150</xdr:colOff>
      <xdr:row>63</xdr:row>
      <xdr:rowOff>128905</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139082</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597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59479</xdr:rowOff>
    </xdr:from>
    <xdr:to>
      <xdr:col>15</xdr:col>
      <xdr:colOff>133350</xdr:colOff>
      <xdr:row>63</xdr:row>
      <xdr:rowOff>161079</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171256</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62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138430</xdr:rowOff>
    </xdr:from>
    <xdr:to>
      <xdr:col>11</xdr:col>
      <xdr:colOff>82550</xdr:colOff>
      <xdr:row>63</xdr:row>
      <xdr:rowOff>68580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53357</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4656</xdr:rowOff>
    </xdr:from>
    <xdr:to>
      <xdr:col>7</xdr:col>
      <xdr:colOff>31750</xdr:colOff>
      <xdr:row>64</xdr:row>
      <xdr:rowOff>106256</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91033</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06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[540,377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人件費・物件費等の状況については、類似団体平均を下回っているものの、人件費においては給与改定や会計年度任用職員への勤勉手当の支給等による増加、物件費においては予防接種委託料や情報システム関係委託料等の増加により、前年度と比較より決算額は大幅に増加している。年々恒常的な経費が増えてきており、引き続き経費節減に努めていく。</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54821</xdr:rowOff>
    </xdr:from>
    <xdr:to>
      <xdr:col>23</xdr:col>
      <xdr:colOff>133350</xdr:colOff>
      <xdr:row>88</xdr:row>
      <xdr:rowOff>126048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71"/>
          <a:ext cx="0" cy="12713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98125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18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126048</xdr:rowOff>
    </xdr:from>
    <xdr:to>
      <xdr:col>24</xdr:col>
      <xdr:colOff>12700</xdr:colOff>
      <xdr:row>88</xdr:row>
      <xdr:rowOff>126048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1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141198</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54821</xdr:rowOff>
    </xdr:from>
    <xdr:to>
      <xdr:col>24</xdr:col>
      <xdr:colOff>12700</xdr:colOff>
      <xdr:row>81</xdr:row>
      <xdr:rowOff>54821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132679</xdr:rowOff>
    </xdr:from>
    <xdr:to>
      <xdr:col>23</xdr:col>
      <xdr:colOff>133350</xdr:colOff>
      <xdr:row>82</xdr:row>
      <xdr:rowOff>56866</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020129"/>
          <a:ext cx="838200" cy="95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6709</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4065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34632</xdr:rowOff>
    </xdr:from>
    <xdr:to>
      <xdr:col>23</xdr:col>
      <xdr:colOff>184150</xdr:colOff>
      <xdr:row>82</xdr:row>
      <xdr:rowOff>136232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9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132679</xdr:rowOff>
    </xdr:from>
    <xdr:to>
      <xdr:col>19</xdr:col>
      <xdr:colOff>133350</xdr:colOff>
      <xdr:row>81</xdr:row>
      <xdr:rowOff>137437</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3225800" y="14020129"/>
          <a:ext cx="889000" cy="4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4993</xdr:rowOff>
    </xdr:from>
    <xdr:to>
      <xdr:col>19</xdr:col>
      <xdr:colOff>184150</xdr:colOff>
      <xdr:row>82</xdr:row>
      <xdr:rowOff>106593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063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91370</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41502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116424</xdr:rowOff>
    </xdr:from>
    <xdr:to>
      <xdr:col>15</xdr:col>
      <xdr:colOff>82550</xdr:colOff>
      <xdr:row>81</xdr:row>
      <xdr:rowOff>137437</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003874"/>
          <a:ext cx="889000" cy="21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167111</xdr:rowOff>
    </xdr:from>
    <xdr:to>
      <xdr:col>15</xdr:col>
      <xdr:colOff>133350</xdr:colOff>
      <xdr:row>82</xdr:row>
      <xdr:rowOff>97261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05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82038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4140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104744</xdr:rowOff>
    </xdr:from>
    <xdr:to>
      <xdr:col>11</xdr:col>
      <xdr:colOff>31750</xdr:colOff>
      <xdr:row>81</xdr:row>
      <xdr:rowOff>116424</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3992194"/>
          <a:ext cx="889000" cy="11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141692</xdr:rowOff>
    </xdr:from>
    <xdr:to>
      <xdr:col>11</xdr:col>
      <xdr:colOff>82550</xdr:colOff>
      <xdr:row>82</xdr:row>
      <xdr:rowOff>71842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02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56619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4115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127281</xdr:rowOff>
    </xdr:from>
    <xdr:to>
      <xdr:col>7</xdr:col>
      <xdr:colOff>31750</xdr:colOff>
      <xdr:row>82</xdr:row>
      <xdr:rowOff>57431</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01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42208</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4101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6066</xdr:rowOff>
    </xdr:from>
    <xdr:to>
      <xdr:col>23</xdr:col>
      <xdr:colOff>184150</xdr:colOff>
      <xdr:row>82</xdr:row>
      <xdr:rowOff>107666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064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22593</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3910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540,377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81879</xdr:rowOff>
    </xdr:from>
    <xdr:to>
      <xdr:col>19</xdr:col>
      <xdr:colOff>184150</xdr:colOff>
      <xdr:row>82</xdr:row>
      <xdr:rowOff>12029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3969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22206</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3738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86637</xdr:rowOff>
    </xdr:from>
    <xdr:to>
      <xdr:col>15</xdr:col>
      <xdr:colOff>133350</xdr:colOff>
      <xdr:row>82</xdr:row>
      <xdr:rowOff>16787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3974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26964</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3742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65624</xdr:rowOff>
    </xdr:from>
    <xdr:to>
      <xdr:col>11</xdr:col>
      <xdr:colOff>82550</xdr:colOff>
      <xdr:row>81</xdr:row>
      <xdr:rowOff>167224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3953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5951</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372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53944</xdr:rowOff>
    </xdr:from>
    <xdr:to>
      <xdr:col>7</xdr:col>
      <xdr:colOff>31750</xdr:colOff>
      <xdr:row>81</xdr:row>
      <xdr:rowOff>155544</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941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165721</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3710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類似団体平均と比較してを４．４ポイント上回っている。これは経験年数階層区分での職員数に偏りがあるためである。今後は給与水準の適正化に努める。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155194</xdr:rowOff>
    </xdr:from>
    <xdr:to>
      <xdr:col>81</xdr:col>
      <xdr:colOff>44450</xdr:colOff>
      <xdr:row>89</xdr:row>
      <xdr:rowOff>79502</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4214094"/>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51579</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31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79502</xdr:rowOff>
    </xdr:from>
    <xdr:to>
      <xdr:col>81</xdr:col>
      <xdr:colOff>133350</xdr:colOff>
      <xdr:row>89</xdr:row>
      <xdr:rowOff>79502</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3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81</xdr:row>
      <xdr:rowOff>70121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95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82</xdr:row>
      <xdr:rowOff>155194</xdr:rowOff>
    </xdr:from>
    <xdr:to>
      <xdr:col>81</xdr:col>
      <xdr:colOff>133350</xdr:colOff>
      <xdr:row>82</xdr:row>
      <xdr:rowOff>155194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4214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135128</xdr:rowOff>
    </xdr:from>
    <xdr:to>
      <xdr:col>81</xdr:col>
      <xdr:colOff>44450</xdr:colOff>
      <xdr:row>89</xdr:row>
      <xdr:rowOff>69850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5222728"/>
          <a:ext cx="8382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166133</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9108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149606</xdr:rowOff>
    </xdr:from>
    <xdr:to>
      <xdr:col>81</xdr:col>
      <xdr:colOff>95250</xdr:colOff>
      <xdr:row>88</xdr:row>
      <xdr:rowOff>79756</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135128</xdr:rowOff>
    </xdr:from>
    <xdr:to>
      <xdr:col>77</xdr:col>
      <xdr:colOff>44450</xdr:colOff>
      <xdr:row>89</xdr:row>
      <xdr:rowOff>11937</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5222728"/>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87</xdr:row>
      <xdr:rowOff>139954</xdr:rowOff>
    </xdr:from>
    <xdr:to>
      <xdr:col>77</xdr:col>
      <xdr:colOff>95250</xdr:colOff>
      <xdr:row>88</xdr:row>
      <xdr:rowOff>70104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50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80281</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82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89</xdr:row>
      <xdr:rowOff>11937</xdr:rowOff>
    </xdr:from>
    <xdr:to>
      <xdr:col>72</xdr:col>
      <xdr:colOff>203200</xdr:colOff>
      <xdr:row>89</xdr:row>
      <xdr:rowOff>50546</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5270987"/>
          <a:ext cx="889000" cy="38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87</xdr:row>
      <xdr:rowOff>144780</xdr:rowOff>
    </xdr:from>
    <xdr:to>
      <xdr:col>73</xdr:col>
      <xdr:colOff>44450</xdr:colOff>
      <xdr:row>88</xdr:row>
      <xdr:rowOff>74930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85107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82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89</xdr:row>
      <xdr:rowOff>50546</xdr:rowOff>
    </xdr:from>
    <xdr:to>
      <xdr:col>68</xdr:col>
      <xdr:colOff>152400</xdr:colOff>
      <xdr:row>89</xdr:row>
      <xdr:rowOff>118111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5309596"/>
          <a:ext cx="889000" cy="6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87</xdr:row>
      <xdr:rowOff>154432</xdr:rowOff>
    </xdr:from>
    <xdr:to>
      <xdr:col>68</xdr:col>
      <xdr:colOff>203200</xdr:colOff>
      <xdr:row>88</xdr:row>
      <xdr:rowOff>84582</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5070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94759</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839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149606</xdr:rowOff>
    </xdr:from>
    <xdr:to>
      <xdr:col>64</xdr:col>
      <xdr:colOff>152400</xdr:colOff>
      <xdr:row>88</xdr:row>
      <xdr:rowOff>79756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89933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83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89</xdr:row>
      <xdr:rowOff>19050</xdr:rowOff>
    </xdr:from>
    <xdr:to>
      <xdr:col>81</xdr:col>
      <xdr:colOff>95250</xdr:colOff>
      <xdr:row>89</xdr:row>
      <xdr:rowOff>120650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88</xdr:row>
      <xdr:rowOff>86377</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51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84328</xdr:rowOff>
    </xdr:from>
    <xdr:to>
      <xdr:col>77</xdr:col>
      <xdr:colOff>95250</xdr:colOff>
      <xdr:row>89</xdr:row>
      <xdr:rowOff>14478</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517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170705</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5258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132587</xdr:rowOff>
    </xdr:from>
    <xdr:to>
      <xdr:col>73</xdr:col>
      <xdr:colOff>44450</xdr:colOff>
      <xdr:row>89</xdr:row>
      <xdr:rowOff>62737</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522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47514</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30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171196</xdr:rowOff>
    </xdr:from>
    <xdr:to>
      <xdr:col>68</xdr:col>
      <xdr:colOff>203200</xdr:colOff>
      <xdr:row>89</xdr:row>
      <xdr:rowOff>101346</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525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86123</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34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89</xdr:row>
      <xdr:rowOff>67311</xdr:rowOff>
    </xdr:from>
    <xdr:to>
      <xdr:col>64</xdr:col>
      <xdr:colOff>152400</xdr:colOff>
      <xdr:row>89</xdr:row>
      <xdr:rowOff>168911</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153688</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緩やかに増加傾向にあるが、類似団体平均と比較して３．９８ポイント下回っている。退職者補充を基本としながら採用している中で、行政サービスが低下しないよう職員の育成を行いながら、計画的に職員採用を行っていく必要がある。今後の事務事業の見直しと併せて適正な人員管理に努める。</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139340</xdr:rowOff>
    </xdr:from>
    <xdr:to>
      <xdr:col>81</xdr:col>
      <xdr:colOff>44450</xdr:colOff>
      <xdr:row>67</xdr:row>
      <xdr:rowOff>114798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54890"/>
          <a:ext cx="0" cy="13470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86875</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57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114798</xdr:rowOff>
    </xdr:from>
    <xdr:to>
      <xdr:col>81</xdr:col>
      <xdr:colOff>133350</xdr:colOff>
      <xdr:row>67</xdr:row>
      <xdr:rowOff>114798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01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54267</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98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139340</xdr:rowOff>
    </xdr:from>
    <xdr:to>
      <xdr:col>81</xdr:col>
      <xdr:colOff>133350</xdr:colOff>
      <xdr:row>59</xdr:row>
      <xdr:rowOff>139340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54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98594</xdr:rowOff>
    </xdr:from>
    <xdr:to>
      <xdr:col>81</xdr:col>
      <xdr:colOff>44450</xdr:colOff>
      <xdr:row>60</xdr:row>
      <xdr:rowOff>121317</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179800" y="10385594"/>
          <a:ext cx="838200" cy="22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122625</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409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150548</xdr:rowOff>
    </xdr:from>
    <xdr:to>
      <xdr:col>81</xdr:col>
      <xdr:colOff>95250</xdr:colOff>
      <xdr:row>61</xdr:row>
      <xdr:rowOff>80698</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43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82910</xdr:rowOff>
    </xdr:from>
    <xdr:to>
      <xdr:col>77</xdr:col>
      <xdr:colOff>44450</xdr:colOff>
      <xdr:row>60</xdr:row>
      <xdr:rowOff>98594</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0369910"/>
          <a:ext cx="889000" cy="15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140494</xdr:rowOff>
    </xdr:from>
    <xdr:to>
      <xdr:col>77</xdr:col>
      <xdr:colOff>95250</xdr:colOff>
      <xdr:row>61</xdr:row>
      <xdr:rowOff>70644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42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55421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513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67426</xdr:rowOff>
    </xdr:from>
    <xdr:to>
      <xdr:col>72</xdr:col>
      <xdr:colOff>203200</xdr:colOff>
      <xdr:row>60</xdr:row>
      <xdr:rowOff>82910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0354426"/>
          <a:ext cx="889000" cy="15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132652</xdr:rowOff>
    </xdr:from>
    <xdr:to>
      <xdr:col>73</xdr:col>
      <xdr:colOff>44450</xdr:colOff>
      <xdr:row>61</xdr:row>
      <xdr:rowOff>62802</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41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47579</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506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62199</xdr:rowOff>
    </xdr:from>
    <xdr:to>
      <xdr:col>68</xdr:col>
      <xdr:colOff>152400</xdr:colOff>
      <xdr:row>60</xdr:row>
      <xdr:rowOff>67426</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0349199"/>
          <a:ext cx="889000" cy="5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118173</xdr:rowOff>
    </xdr:from>
    <xdr:to>
      <xdr:col>68</xdr:col>
      <xdr:colOff>203200</xdr:colOff>
      <xdr:row>61</xdr:row>
      <xdr:rowOff>48323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405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33100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491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110331</xdr:rowOff>
    </xdr:from>
    <xdr:to>
      <xdr:col>64</xdr:col>
      <xdr:colOff>152400</xdr:colOff>
      <xdr:row>61</xdr:row>
      <xdr:rowOff>40481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9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25258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483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70517</xdr:rowOff>
    </xdr:from>
    <xdr:to>
      <xdr:col>81</xdr:col>
      <xdr:colOff>95250</xdr:colOff>
      <xdr:row>61</xdr:row>
      <xdr:rowOff>667</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357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87044</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20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47794</xdr:rowOff>
    </xdr:from>
    <xdr:to>
      <xdr:col>77</xdr:col>
      <xdr:colOff>95250</xdr:colOff>
      <xdr:row>60</xdr:row>
      <xdr:rowOff>149394</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334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159571</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103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32110</xdr:rowOff>
    </xdr:from>
    <xdr:to>
      <xdr:col>73</xdr:col>
      <xdr:colOff>44450</xdr:colOff>
      <xdr:row>60</xdr:row>
      <xdr:rowOff>133710</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319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143887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087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16626</xdr:rowOff>
    </xdr:from>
    <xdr:to>
      <xdr:col>68</xdr:col>
      <xdr:colOff>203200</xdr:colOff>
      <xdr:row>60</xdr:row>
      <xdr:rowOff>118226</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303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128403</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072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11399</xdr:rowOff>
    </xdr:from>
    <xdr:to>
      <xdr:col>64</xdr:col>
      <xdr:colOff>152400</xdr:colOff>
      <xdr:row>60</xdr:row>
      <xdr:rowOff>112999</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298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123176</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06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地方債の償還金がピークを一旦越えたことなどにより、近年は改善傾向となっている。今年度については前年度と同水準となっており、類似団体平均と比較して２．５ポイント下回っている。しかしながら、公債費については、令和８年度より徐々に増加の見込みとなっている。今後も計画的な</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地方債の発行</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に努め、比率の上昇を抑制していく。</a:t>
          </a: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21082</xdr:rowOff>
    </xdr:from>
    <xdr:to>
      <xdr:col>81</xdr:col>
      <xdr:colOff>44450</xdr:colOff>
      <xdr:row>43</xdr:row>
      <xdr:rowOff>143510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536182"/>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107459</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627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38</xdr:row>
      <xdr:rowOff>21082</xdr:rowOff>
    </xdr:from>
    <xdr:to>
      <xdr:col>81</xdr:col>
      <xdr:colOff>133350</xdr:colOff>
      <xdr:row>38</xdr:row>
      <xdr:rowOff>21082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536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151130</xdr:rowOff>
    </xdr:from>
    <xdr:to>
      <xdr:col>81</xdr:col>
      <xdr:colOff>44450</xdr:colOff>
      <xdr:row>40</xdr:row>
      <xdr:rowOff>151130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179800" y="700913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21607</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705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151130</xdr:rowOff>
    </xdr:from>
    <xdr:to>
      <xdr:col>77</xdr:col>
      <xdr:colOff>44450</xdr:colOff>
      <xdr:row>40</xdr:row>
      <xdr:rowOff>160782</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5290800" y="700913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35052</xdr:rowOff>
    </xdr:from>
    <xdr:to>
      <xdr:col>77</xdr:col>
      <xdr:colOff>95250</xdr:colOff>
      <xdr:row>41</xdr:row>
      <xdr:rowOff>136652</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6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121429</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7150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160782</xdr:rowOff>
    </xdr:from>
    <xdr:to>
      <xdr:col>72</xdr:col>
      <xdr:colOff>203200</xdr:colOff>
      <xdr:row>41</xdr:row>
      <xdr:rowOff>8636</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4401800" y="701878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25400</xdr:rowOff>
    </xdr:from>
    <xdr:to>
      <xdr:col>73</xdr:col>
      <xdr:colOff>44450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111777</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8636</xdr:rowOff>
    </xdr:from>
    <xdr:to>
      <xdr:col>68</xdr:col>
      <xdr:colOff>152400</xdr:colOff>
      <xdr:row>41</xdr:row>
      <xdr:rowOff>52070</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3512800" y="7038086"/>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25400</xdr:rowOff>
    </xdr:from>
    <xdr:to>
      <xdr:col>68</xdr:col>
      <xdr:colOff>203200</xdr:colOff>
      <xdr:row>41</xdr:row>
      <xdr:rowOff>127000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111777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20574</xdr:rowOff>
    </xdr:from>
    <xdr:to>
      <xdr:col>64</xdr:col>
      <xdr:colOff>152400</xdr:colOff>
      <xdr:row>41</xdr:row>
      <xdr:rowOff>122174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106951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713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100330</xdr:rowOff>
    </xdr:from>
    <xdr:to>
      <xdr:col>81</xdr:col>
      <xdr:colOff>95250</xdr:colOff>
      <xdr:row>41</xdr:row>
      <xdr:rowOff>30480</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116857</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680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100330</xdr:rowOff>
    </xdr:from>
    <xdr:to>
      <xdr:col>77</xdr:col>
      <xdr:colOff>95250</xdr:colOff>
      <xdr:row>41</xdr:row>
      <xdr:rowOff>30480</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40657</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109982</xdr:rowOff>
    </xdr:from>
    <xdr:to>
      <xdr:col>73</xdr:col>
      <xdr:colOff>44450</xdr:colOff>
      <xdr:row>41</xdr:row>
      <xdr:rowOff>40132</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696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50309</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6736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129286</xdr:rowOff>
    </xdr:from>
    <xdr:to>
      <xdr:col>68</xdr:col>
      <xdr:colOff>203200</xdr:colOff>
      <xdr:row>41</xdr:row>
      <xdr:rowOff>59436</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698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69613</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675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1270</xdr:rowOff>
    </xdr:from>
    <xdr:to>
      <xdr:col>64</xdr:col>
      <xdr:colOff>152400</xdr:colOff>
      <xdr:row>41</xdr:row>
      <xdr:rowOff>102870</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113047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将来負担</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の状況については、地方債残高の減少や公共施設整備等基金への積立の増加等により充当可能基金が増額となったことで、将来負担比率はマイナスとなり、「－」となった。今後も地方債発行額を抑え、財政調整基金・減債基金残高と財政状況のバランスを取りながら将来</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への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負担軽減に努める。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125800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984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97877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125800</xdr:rowOff>
    </xdr:from>
    <xdr:to>
      <xdr:col>81</xdr:col>
      <xdr:colOff>133350</xdr:colOff>
      <xdr:row>23</xdr:row>
      <xdr:rowOff>125800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6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山形県鮭川村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3,659
3,633
122.14
6,440,754
5,725,237
385,521
2,573,625
3,020,480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人件費については、前年度と比較して１．６ポイント増加しており、類似団体平均と比較して４．７ポイント上回っている。給与改定や会計年度任用職員への勤勉手当の支給等により大幅に増加している。分母となる歳入においては、地方交付税の増減が大きく影響してくる。類似団体平均を上回る要因としては、人件費に対しての経常一般財源が少ないことが原因であり、今後も適正な人員管理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157480</xdr:rowOff>
    </xdr:from>
    <xdr:to>
      <xdr:col>24</xdr:col>
      <xdr:colOff>25400</xdr:colOff>
      <xdr:row>40</xdr:row>
      <xdr:rowOff>39370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438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11447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39370</xdr:rowOff>
    </xdr:from>
    <xdr:to>
      <xdr:col>24</xdr:col>
      <xdr:colOff>114300</xdr:colOff>
      <xdr:row>40</xdr:row>
      <xdr:rowOff>39370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72407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8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157480</xdr:rowOff>
    </xdr:from>
    <xdr:to>
      <xdr:col>24</xdr:col>
      <xdr:colOff>114300</xdr:colOff>
      <xdr:row>32</xdr:row>
      <xdr:rowOff>157480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43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157480</xdr:rowOff>
    </xdr:from>
    <xdr:to>
      <xdr:col>24</xdr:col>
      <xdr:colOff>25400</xdr:colOff>
      <xdr:row>37</xdr:row>
      <xdr:rowOff>46990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3296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5097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05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157480</xdr:rowOff>
    </xdr:from>
    <xdr:to>
      <xdr:col>19</xdr:col>
      <xdr:colOff>187325</xdr:colOff>
      <xdr:row>36</xdr:row>
      <xdr:rowOff>161290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3296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129540</xdr:rowOff>
    </xdr:from>
    <xdr:to>
      <xdr:col>20</xdr:col>
      <xdr:colOff>38100</xdr:colOff>
      <xdr:row>36</xdr:row>
      <xdr:rowOff>59690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69867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899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161290</xdr:rowOff>
    </xdr:from>
    <xdr:to>
      <xdr:col>15</xdr:col>
      <xdr:colOff>98425</xdr:colOff>
      <xdr:row>36</xdr:row>
      <xdr:rowOff>161290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3334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129540</xdr:rowOff>
    </xdr:from>
    <xdr:to>
      <xdr:col>15</xdr:col>
      <xdr:colOff>149225</xdr:colOff>
      <xdr:row>36</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69867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899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161290</xdr:rowOff>
    </xdr:from>
    <xdr:to>
      <xdr:col>11</xdr:col>
      <xdr:colOff>9525</xdr:colOff>
      <xdr:row>37</xdr:row>
      <xdr:rowOff>46990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33349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106680</xdr:rowOff>
    </xdr:from>
    <xdr:to>
      <xdr:col>11</xdr:col>
      <xdr:colOff>60325</xdr:colOff>
      <xdr:row>36</xdr:row>
      <xdr:rowOff>36830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47007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87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xdr:rowOff>
    </xdr:from>
    <xdr:to>
      <xdr:col>6</xdr:col>
      <xdr:colOff>171450</xdr:colOff>
      <xdr:row>36</xdr:row>
      <xdr:rowOff>116840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127017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139717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106680</xdr:rowOff>
    </xdr:from>
    <xdr:to>
      <xdr:col>20</xdr:col>
      <xdr:colOff>38100</xdr:colOff>
      <xdr:row>37</xdr:row>
      <xdr:rowOff>36830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21607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110490</xdr:rowOff>
    </xdr:from>
    <xdr:to>
      <xdr:col>15</xdr:col>
      <xdr:colOff>149225</xdr:colOff>
      <xdr:row>37</xdr:row>
      <xdr:rowOff>40640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25417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6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110490</xdr:rowOff>
    </xdr:from>
    <xdr:to>
      <xdr:col>11</xdr:col>
      <xdr:colOff>60325</xdr:colOff>
      <xdr:row>37</xdr:row>
      <xdr:rowOff>40640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25417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36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167640</xdr:rowOff>
    </xdr:from>
    <xdr:to>
      <xdr:col>6</xdr:col>
      <xdr:colOff>171450</xdr:colOff>
      <xdr:row>37</xdr:row>
      <xdr:rowOff>97790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82567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物件費については、前年度と比較して１．３ポイント増加しており、類似団体平均と比較して０．２ポイント下回っている。一般財源で実施している小中学校給食費無償化など恒常的な経費に加え、予防接種委託料や情報システム関係委託料等によりさらに増加している。今後はより効率的な事務執行を行い、経費削減に努めていく。</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159004</xdr:rowOff>
    </xdr:from>
    <xdr:to>
      <xdr:col>82</xdr:col>
      <xdr:colOff>107950</xdr:colOff>
      <xdr:row>20</xdr:row>
      <xdr:rowOff>113284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930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85361</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1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113284</xdr:rowOff>
    </xdr:from>
    <xdr:to>
      <xdr:col>82</xdr:col>
      <xdr:colOff>196850</xdr:colOff>
      <xdr:row>20</xdr:row>
      <xdr:rowOff>113284</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42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73931</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3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159004</xdr:rowOff>
    </xdr:from>
    <xdr:to>
      <xdr:col>82</xdr:col>
      <xdr:colOff>196850</xdr:colOff>
      <xdr:row>14</xdr:row>
      <xdr:rowOff>159004</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9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33274</xdr:rowOff>
    </xdr:from>
    <xdr:to>
      <xdr:col>82</xdr:col>
      <xdr:colOff>107950</xdr:colOff>
      <xdr:row>17</xdr:row>
      <xdr:rowOff>92710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947924"/>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23131</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937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51054</xdr:rowOff>
    </xdr:from>
    <xdr:to>
      <xdr:col>82</xdr:col>
      <xdr:colOff>158750</xdr:colOff>
      <xdr:row>17</xdr:row>
      <xdr:rowOff>152654</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6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33274</xdr:rowOff>
    </xdr:from>
    <xdr:to>
      <xdr:col>78</xdr:col>
      <xdr:colOff>69850</xdr:colOff>
      <xdr:row>17</xdr:row>
      <xdr:rowOff>37846</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9479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37338</xdr:rowOff>
    </xdr:from>
    <xdr:to>
      <xdr:col>78</xdr:col>
      <xdr:colOff>120650</xdr:colOff>
      <xdr:row>17</xdr:row>
      <xdr:rowOff>138938</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123715</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3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1270</xdr:rowOff>
    </xdr:from>
    <xdr:to>
      <xdr:col>73</xdr:col>
      <xdr:colOff>180975</xdr:colOff>
      <xdr:row>17</xdr:row>
      <xdr:rowOff>37846</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9159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23622</xdr:rowOff>
    </xdr:from>
    <xdr:to>
      <xdr:col>74</xdr:col>
      <xdr:colOff>31750</xdr:colOff>
      <xdr:row>17</xdr:row>
      <xdr:rowOff>125222</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109999</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1270</xdr:rowOff>
    </xdr:from>
    <xdr:to>
      <xdr:col>69</xdr:col>
      <xdr:colOff>92075</xdr:colOff>
      <xdr:row>17</xdr:row>
      <xdr:rowOff>14986</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9159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140208</xdr:rowOff>
    </xdr:from>
    <xdr:to>
      <xdr:col>69</xdr:col>
      <xdr:colOff>142875</xdr:colOff>
      <xdr:row>17</xdr:row>
      <xdr:rowOff>70358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83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55135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144780</xdr:rowOff>
    </xdr:from>
    <xdr:to>
      <xdr:col>65</xdr:col>
      <xdr:colOff>53975</xdr:colOff>
      <xdr:row>17</xdr:row>
      <xdr:rowOff>74930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59707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41910</xdr:rowOff>
    </xdr:from>
    <xdr:to>
      <xdr:col>82</xdr:col>
      <xdr:colOff>158750</xdr:colOff>
      <xdr:row>17</xdr:row>
      <xdr:rowOff>143510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58437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80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153924</xdr:rowOff>
    </xdr:from>
    <xdr:to>
      <xdr:col>78</xdr:col>
      <xdr:colOff>120650</xdr:colOff>
      <xdr:row>17</xdr:row>
      <xdr:rowOff>84074</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94251</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666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158496</xdr:rowOff>
    </xdr:from>
    <xdr:to>
      <xdr:col>74</xdr:col>
      <xdr:colOff>31750</xdr:colOff>
      <xdr:row>17</xdr:row>
      <xdr:rowOff>88646</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901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98823</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67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121920</xdr:rowOff>
    </xdr:from>
    <xdr:to>
      <xdr:col>69</xdr:col>
      <xdr:colOff>142875</xdr:colOff>
      <xdr:row>17</xdr:row>
      <xdr:rowOff>52070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62247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63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135636</xdr:rowOff>
    </xdr:from>
    <xdr:to>
      <xdr:col>65</xdr:col>
      <xdr:colOff>53975</xdr:colOff>
      <xdr:row>17</xdr:row>
      <xdr:rowOff>65786</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75963</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64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扶助費については、前年度と比較して０．１ポイント増加しており、類似団体平均と比較して０．６ポイント下回っている。要因事業のほとんどが補助事業であり、国庫補助事業等の特定財源が多いためである。今後も適正な水準で推移するように努める。</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60</xdr:row>
      <xdr:rowOff>143328</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91385"/>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110672</xdr:rowOff>
    </xdr:from>
    <xdr:to>
      <xdr:col>24</xdr:col>
      <xdr:colOff>25400</xdr:colOff>
      <xdr:row>54</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368972"/>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146249</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404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94343</xdr:rowOff>
    </xdr:from>
    <xdr:to>
      <xdr:col>19</xdr:col>
      <xdr:colOff>187325</xdr:colOff>
      <xdr:row>54</xdr:row>
      <xdr:rowOff>110672</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352643"/>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157843</xdr:rowOff>
    </xdr:from>
    <xdr:to>
      <xdr:col>20</xdr:col>
      <xdr:colOff>38100</xdr:colOff>
      <xdr:row>55</xdr:row>
      <xdr:rowOff>87993</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72770</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0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78015</xdr:rowOff>
    </xdr:from>
    <xdr:to>
      <xdr:col>15</xdr:col>
      <xdr:colOff>98425</xdr:colOff>
      <xdr:row>54</xdr:row>
      <xdr:rowOff>94343</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3363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157843</xdr:rowOff>
    </xdr:from>
    <xdr:to>
      <xdr:col>15</xdr:col>
      <xdr:colOff>149225</xdr:colOff>
      <xdr:row>55</xdr:row>
      <xdr:rowOff>87993</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72770</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78015</xdr:rowOff>
    </xdr:from>
    <xdr:to>
      <xdr:col>11</xdr:col>
      <xdr:colOff>9525</xdr:colOff>
      <xdr:row>54</xdr:row>
      <xdr:rowOff>143328</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3363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105427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76200</xdr:rowOff>
    </xdr:from>
    <xdr:to>
      <xdr:col>24</xdr:col>
      <xdr:colOff>76200</xdr:colOff>
      <xdr:row>55</xdr:row>
      <xdr:rowOff>6350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92727</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59872</xdr:rowOff>
    </xdr:from>
    <xdr:to>
      <xdr:col>20</xdr:col>
      <xdr:colOff>38100</xdr:colOff>
      <xdr:row>54</xdr:row>
      <xdr:rowOff>161472</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199</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08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43543</xdr:rowOff>
    </xdr:from>
    <xdr:to>
      <xdr:col>15</xdr:col>
      <xdr:colOff>149225</xdr:colOff>
      <xdr:row>54</xdr:row>
      <xdr:rowOff>145143</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155320</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27215</xdr:rowOff>
    </xdr:from>
    <xdr:to>
      <xdr:col>11</xdr:col>
      <xdr:colOff>60325</xdr:colOff>
      <xdr:row>54</xdr:row>
      <xdr:rowOff>128815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138992</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05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92528</xdr:rowOff>
    </xdr:from>
    <xdr:to>
      <xdr:col>6</xdr:col>
      <xdr:colOff>171450</xdr:colOff>
      <xdr:row>55</xdr:row>
      <xdr:rowOff>22678</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32855</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その他については、前年度と比較して１．９ポイント減少し、類似団体平均と比較すると３．１ポイント上回っている。類似団体平均を上回っている要因は、財政調整基金等への積立金が増加したことによるものである。今後も適正な水準の維持に努める。</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a:extLst>
            <a:ext uri="{FF2B5EF4-FFF2-40B4-BE49-F238E27FC236}">
              <a16:creationId xmlns:a16="http://schemas.microsoft.com/office/drawing/2014/main" id="{00000000-0008-0000-0400-0000F0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61</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6510000" y="90881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2" name="その他最小値テキスト">
          <a:extLst>
            <a:ext uri="{FF2B5EF4-FFF2-40B4-BE49-F238E27FC236}">
              <a16:creationId xmlns:a16="http://schemas.microsoft.com/office/drawing/2014/main" id="{00000000-0008-0000-0400-0000F2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4" name="その他最大値テキスト">
          <a:extLst>
            <a:ext uri="{FF2B5EF4-FFF2-40B4-BE49-F238E27FC236}">
              <a16:creationId xmlns:a16="http://schemas.microsoft.com/office/drawing/2014/main" id="{00000000-0008-0000-0400-0000F4000000}"/>
            </a:ext>
          </a:extLst>
        </xdr:cNvPr>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43180</xdr:rowOff>
    </xdr:from>
    <xdr:to>
      <xdr:col>82</xdr:col>
      <xdr:colOff>107950</xdr:colOff>
      <xdr:row>59</xdr:row>
      <xdr:rowOff>16510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5671800" y="998728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115587</xdr:rowOff>
    </xdr:from>
    <xdr:ext cx="762000" cy="259045"/>
    <xdr:sp macro="" textlink="">
      <xdr:nvSpPr>
        <xdr:cNvPr id="247" name="その他平均値テキスト">
          <a:extLst>
            <a:ext uri="{FF2B5EF4-FFF2-40B4-BE49-F238E27FC236}">
              <a16:creationId xmlns:a16="http://schemas.microsoft.com/office/drawing/2014/main" id="{00000000-0008-0000-0400-0000F7000000}"/>
            </a:ext>
          </a:extLst>
        </xdr:cNvPr>
        <xdr:cNvSpPr txBox="1"/>
      </xdr:nvSpPr>
      <xdr:spPr>
        <a:xfrm>
          <a:off x="16598900" y="9545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16510</xdr:rowOff>
    </xdr:from>
    <xdr:to>
      <xdr:col>78</xdr:col>
      <xdr:colOff>69850</xdr:colOff>
      <xdr:row>59</xdr:row>
      <xdr:rowOff>115570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4782800" y="1013206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49530</xdr:rowOff>
    </xdr:from>
    <xdr:to>
      <xdr:col>78</xdr:col>
      <xdr:colOff>120650</xdr:colOff>
      <xdr:row>57</xdr:row>
      <xdr:rowOff>151130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161307</xdr:rowOff>
    </xdr:from>
    <xdr:ext cx="7366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5290800" y="959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54610</xdr:rowOff>
    </xdr:from>
    <xdr:to>
      <xdr:col>73</xdr:col>
      <xdr:colOff>180975</xdr:colOff>
      <xdr:row>59</xdr:row>
      <xdr:rowOff>115570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3893800" y="101701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64770</xdr:rowOff>
    </xdr:from>
    <xdr:to>
      <xdr:col>74</xdr:col>
      <xdr:colOff>31750</xdr:colOff>
      <xdr:row>57</xdr:row>
      <xdr:rowOff>166370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5097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401800" y="96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54610</xdr:rowOff>
    </xdr:from>
    <xdr:to>
      <xdr:col>69</xdr:col>
      <xdr:colOff>92075</xdr:colOff>
      <xdr:row>59</xdr:row>
      <xdr:rowOff>161290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004800" y="101701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41910</xdr:rowOff>
    </xdr:from>
    <xdr:to>
      <xdr:col>69</xdr:col>
      <xdr:colOff>142875</xdr:colOff>
      <xdr:row>57</xdr:row>
      <xdr:rowOff>143510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153687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512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118110</xdr:rowOff>
    </xdr:from>
    <xdr:to>
      <xdr:col>65</xdr:col>
      <xdr:colOff>53975</xdr:colOff>
      <xdr:row>58</xdr:row>
      <xdr:rowOff>48260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2954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58437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623800" y="965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163830</xdr:rowOff>
    </xdr:from>
    <xdr:to>
      <xdr:col>82</xdr:col>
      <xdr:colOff>158750</xdr:colOff>
      <xdr:row>58</xdr:row>
      <xdr:rowOff>93980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6459200" y="993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135907</xdr:rowOff>
    </xdr:from>
    <xdr:ext cx="762000" cy="259045"/>
    <xdr:sp macro="" textlink="">
      <xdr:nvSpPr>
        <xdr:cNvPr id="266" name="その他該当値テキスト">
          <a:extLst>
            <a:ext uri="{FF2B5EF4-FFF2-40B4-BE49-F238E27FC236}">
              <a16:creationId xmlns:a16="http://schemas.microsoft.com/office/drawing/2014/main" id="{00000000-0008-0000-0400-00000A010000}"/>
            </a:ext>
          </a:extLst>
        </xdr:cNvPr>
        <xdr:cNvSpPr txBox="1"/>
      </xdr:nvSpPr>
      <xdr:spPr>
        <a:xfrm>
          <a:off x="16598900" y="990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137160</xdr:rowOff>
    </xdr:from>
    <xdr:to>
      <xdr:col>78</xdr:col>
      <xdr:colOff>120650</xdr:colOff>
      <xdr:row>59</xdr:row>
      <xdr:rowOff>67310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56210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52087</xdr:rowOff>
    </xdr:from>
    <xdr:ext cx="7366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290800" y="1016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64770</xdr:rowOff>
    </xdr:from>
    <xdr:to>
      <xdr:col>74</xdr:col>
      <xdr:colOff>31750</xdr:colOff>
      <xdr:row>59</xdr:row>
      <xdr:rowOff>166370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47320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151147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401800" y="1026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3810</xdr:rowOff>
    </xdr:from>
    <xdr:to>
      <xdr:col>69</xdr:col>
      <xdr:colOff>142875</xdr:colOff>
      <xdr:row>59</xdr:row>
      <xdr:rowOff>105410</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3843000" y="1011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90187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512800" y="1020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110490</xdr:rowOff>
    </xdr:from>
    <xdr:to>
      <xdr:col>65</xdr:col>
      <xdr:colOff>53975</xdr:colOff>
      <xdr:row>60</xdr:row>
      <xdr:rowOff>40640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2954000" y="102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25417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623800" y="1031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補助費等については、前年度と比較して３．９ポイント増加しており、類似団体平均と比較して１．４ポイント下回っている。簡易水道事業特別会計及び農業集落排水事業特別会計の法</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適</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用への移行等により大幅な増加となっている。また、物価高騰等の影響などもあり一部事務組合への分担金等が増加傾向にあることなども要因となっている。今後も補助金の適正化に努める。</a:t>
          </a:r>
        </a:p>
      </xdr:txBody>
    </xdr:sp>
    <xdr:clientData/>
  </xdr:twoCellAnchor>
  <xdr:oneCellAnchor>
    <xdr:from>
      <xdr:col>62</xdr:col>
      <xdr:colOff>6350</xdr:colOff>
      <xdr:row>29</xdr:row>
      <xdr:rowOff>107950</xdr:rowOff>
    </xdr:from>
    <xdr:ext cx="298543" cy="225703"/>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129286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6510000" y="586943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101363</xdr:rowOff>
    </xdr:from>
    <xdr:ext cx="762000" cy="259045"/>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6598900" y="7130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129286</xdr:rowOff>
    </xdr:from>
    <xdr:to>
      <xdr:col>82</xdr:col>
      <xdr:colOff>196850</xdr:colOff>
      <xdr:row>41</xdr:row>
      <xdr:rowOff>129286</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7158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17272</xdr:rowOff>
    </xdr:from>
    <xdr:to>
      <xdr:col>82</xdr:col>
      <xdr:colOff>107950</xdr:colOff>
      <xdr:row>37</xdr:row>
      <xdr:rowOff>24130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5671800" y="6189472"/>
          <a:ext cx="8382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9415</xdr:rowOff>
    </xdr:from>
    <xdr:ext cx="762000" cy="259045"/>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6598900" y="6353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6459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152146</xdr:rowOff>
    </xdr:from>
    <xdr:to>
      <xdr:col>78</xdr:col>
      <xdr:colOff>69850</xdr:colOff>
      <xdr:row>36</xdr:row>
      <xdr:rowOff>17272</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4782800" y="615289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131064</xdr:rowOff>
    </xdr:from>
    <xdr:to>
      <xdr:col>78</xdr:col>
      <xdr:colOff>120650</xdr:colOff>
      <xdr:row>37</xdr:row>
      <xdr:rowOff>61214</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5621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45991</xdr:rowOff>
    </xdr:from>
    <xdr:ext cx="7366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5290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143002</xdr:rowOff>
    </xdr:from>
    <xdr:to>
      <xdr:col>73</xdr:col>
      <xdr:colOff>180975</xdr:colOff>
      <xdr:row>35</xdr:row>
      <xdr:rowOff>152146</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3893800" y="61437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271</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143002</xdr:rowOff>
    </xdr:from>
    <xdr:to>
      <xdr:col>69</xdr:col>
      <xdr:colOff>92075</xdr:colOff>
      <xdr:row>36</xdr:row>
      <xdr:rowOff>8128</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004800" y="614375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62484</xdr:rowOff>
    </xdr:from>
    <xdr:to>
      <xdr:col>69</xdr:col>
      <xdr:colOff>142875</xdr:colOff>
      <xdr:row>36</xdr:row>
      <xdr:rowOff>164084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148861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85344</xdr:rowOff>
    </xdr:from>
    <xdr:to>
      <xdr:col>65</xdr:col>
      <xdr:colOff>53975</xdr:colOff>
      <xdr:row>37</xdr:row>
      <xdr:rowOff>15494</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2954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271</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623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144780</xdr:rowOff>
    </xdr:from>
    <xdr:to>
      <xdr:col>82</xdr:col>
      <xdr:colOff>158750</xdr:colOff>
      <xdr:row>37</xdr:row>
      <xdr:rowOff>74930</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161307</xdr:rowOff>
    </xdr:from>
    <xdr:ext cx="762000" cy="259045"/>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6598900" y="616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137922</xdr:rowOff>
    </xdr:from>
    <xdr:to>
      <xdr:col>78</xdr:col>
      <xdr:colOff>120650</xdr:colOff>
      <xdr:row>36</xdr:row>
      <xdr:rowOff>68072</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5621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78249</xdr:rowOff>
    </xdr:from>
    <xdr:ext cx="7366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290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101346</xdr:rowOff>
    </xdr:from>
    <xdr:to>
      <xdr:col>74</xdr:col>
      <xdr:colOff>31750</xdr:colOff>
      <xdr:row>36</xdr:row>
      <xdr:rowOff>31496</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4732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41673</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401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92202</xdr:rowOff>
    </xdr:from>
    <xdr:to>
      <xdr:col>69</xdr:col>
      <xdr:colOff>142875</xdr:colOff>
      <xdr:row>36</xdr:row>
      <xdr:rowOff>22352</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3843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32529</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512800" y="586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128778</xdr:rowOff>
    </xdr:from>
    <xdr:to>
      <xdr:col>65</xdr:col>
      <xdr:colOff>53975</xdr:colOff>
      <xdr:row>36</xdr:row>
      <xdr:rowOff>58928</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2954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69105</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623800" y="589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公債費については、前年度と比較して０．４ポイント減少しており、類似団体平均と比較して４．２ポイント下回っているものの、今後は公共施設の老朽化に伴う大規模改修の計画などもあり、投資的事業については、厳選し地方債発行の抑制に努めていく。</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oneCellAnchor>
    <xdr:from>
      <xdr:col>3</xdr:col>
      <xdr:colOff>123825</xdr:colOff>
      <xdr:row>69</xdr:row>
      <xdr:rowOff>107950</xdr:rowOff>
    </xdr:from>
    <xdr:ext cx="298543" cy="225703"/>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a:extLst>
            <a:ext uri="{FF2B5EF4-FFF2-40B4-BE49-F238E27FC236}">
              <a16:creationId xmlns:a16="http://schemas.microsoft.com/office/drawing/2014/main" id="{00000000-0008-0000-0400-000066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149860</xdr:rowOff>
    </xdr:from>
    <xdr:to>
      <xdr:col>24</xdr:col>
      <xdr:colOff>25400</xdr:colOff>
      <xdr:row>80</xdr:row>
      <xdr:rowOff>39370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4826000" y="1266571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11447</xdr:rowOff>
    </xdr:from>
    <xdr:ext cx="762000" cy="259045"/>
    <xdr:sp macro="" textlink="">
      <xdr:nvSpPr>
        <xdr:cNvPr id="360" name="公債費最小値テキスト">
          <a:extLst>
            <a:ext uri="{FF2B5EF4-FFF2-40B4-BE49-F238E27FC236}">
              <a16:creationId xmlns:a16="http://schemas.microsoft.com/office/drawing/2014/main" id="{00000000-0008-0000-0400-000068010000}"/>
            </a:ext>
          </a:extLst>
        </xdr:cNvPr>
        <xdr:cNvSpPr txBox="1"/>
      </xdr:nvSpPr>
      <xdr:spPr>
        <a:xfrm>
          <a:off x="4914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39370</xdr:rowOff>
    </xdr:from>
    <xdr:to>
      <xdr:col>24</xdr:col>
      <xdr:colOff>114300</xdr:colOff>
      <xdr:row>80</xdr:row>
      <xdr:rowOff>39370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64787</xdr:rowOff>
    </xdr:from>
    <xdr:ext cx="762000" cy="259045"/>
    <xdr:sp macro="" textlink="">
      <xdr:nvSpPr>
        <xdr:cNvPr id="362" name="公債費最大値テキスト">
          <a:extLst>
            <a:ext uri="{FF2B5EF4-FFF2-40B4-BE49-F238E27FC236}">
              <a16:creationId xmlns:a16="http://schemas.microsoft.com/office/drawing/2014/main" id="{00000000-0008-0000-0400-00006A010000}"/>
            </a:ext>
          </a:extLst>
        </xdr:cNvPr>
        <xdr:cNvSpPr txBox="1"/>
      </xdr:nvSpPr>
      <xdr:spPr>
        <a:xfrm>
          <a:off x="4914900" y="1240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149860</xdr:rowOff>
    </xdr:from>
    <xdr:to>
      <xdr:col>24</xdr:col>
      <xdr:colOff>114300</xdr:colOff>
      <xdr:row>73</xdr:row>
      <xdr:rowOff>149860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2665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1270</xdr:rowOff>
    </xdr:from>
    <xdr:to>
      <xdr:col>24</xdr:col>
      <xdr:colOff>25400</xdr:colOff>
      <xdr:row>76</xdr:row>
      <xdr:rowOff>16511</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3987800" y="13031470"/>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82566</xdr:rowOff>
    </xdr:from>
    <xdr:ext cx="762000" cy="259045"/>
    <xdr:sp macro="" textlink="">
      <xdr:nvSpPr>
        <xdr:cNvPr id="365" name="公債費平均値テキスト">
          <a:extLst>
            <a:ext uri="{FF2B5EF4-FFF2-40B4-BE49-F238E27FC236}">
              <a16:creationId xmlns:a16="http://schemas.microsoft.com/office/drawing/2014/main" id="{00000000-0008-0000-0400-00006D010000}"/>
            </a:ext>
          </a:extLst>
        </xdr:cNvPr>
        <xdr:cNvSpPr txBox="1"/>
      </xdr:nvSpPr>
      <xdr:spPr>
        <a:xfrm>
          <a:off x="4914900" y="13112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110489</xdr:rowOff>
    </xdr:from>
    <xdr:to>
      <xdr:col>24</xdr:col>
      <xdr:colOff>76200</xdr:colOff>
      <xdr:row>77</xdr:row>
      <xdr:rowOff>40639</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47752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16511</xdr:rowOff>
    </xdr:from>
    <xdr:to>
      <xdr:col>19</xdr:col>
      <xdr:colOff>187325</xdr:colOff>
      <xdr:row>76</xdr:row>
      <xdr:rowOff>24130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098800" y="1304671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118111</xdr:rowOff>
    </xdr:from>
    <xdr:to>
      <xdr:col>20</xdr:col>
      <xdr:colOff>38100</xdr:colOff>
      <xdr:row>77</xdr:row>
      <xdr:rowOff>48261</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937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33038</xdr:rowOff>
    </xdr:from>
    <xdr:ext cx="7366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3606800" y="13234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8889</xdr:rowOff>
    </xdr:from>
    <xdr:to>
      <xdr:col>15</xdr:col>
      <xdr:colOff>98425</xdr:colOff>
      <xdr:row>76</xdr:row>
      <xdr:rowOff>24130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2209800" y="1303908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114300</xdr:rowOff>
    </xdr:from>
    <xdr:to>
      <xdr:col>15</xdr:col>
      <xdr:colOff>149225</xdr:colOff>
      <xdr:row>77</xdr:row>
      <xdr:rowOff>44450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29227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717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8889</xdr:rowOff>
    </xdr:from>
    <xdr:to>
      <xdr:col>11</xdr:col>
      <xdr:colOff>9525</xdr:colOff>
      <xdr:row>76</xdr:row>
      <xdr:rowOff>39370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1320800" y="13039089"/>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80011</xdr:rowOff>
    </xdr:from>
    <xdr:to>
      <xdr:col>11</xdr:col>
      <xdr:colOff>60325</xdr:colOff>
      <xdr:row>77</xdr:row>
      <xdr:rowOff>10161</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159000" y="13110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166388</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828800" y="13196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110489</xdr:rowOff>
    </xdr:from>
    <xdr:to>
      <xdr:col>6</xdr:col>
      <xdr:colOff>171450</xdr:colOff>
      <xdr:row>77</xdr:row>
      <xdr:rowOff>40639</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1270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25416</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939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121920</xdr:rowOff>
    </xdr:from>
    <xdr:to>
      <xdr:col>24</xdr:col>
      <xdr:colOff>76200</xdr:colOff>
      <xdr:row>76</xdr:row>
      <xdr:rowOff>52070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47752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138447</xdr:rowOff>
    </xdr:from>
    <xdr:ext cx="762000" cy="259045"/>
    <xdr:sp macro="" textlink="">
      <xdr:nvSpPr>
        <xdr:cNvPr id="384" name="公債費該当値テキスト">
          <a:extLst>
            <a:ext uri="{FF2B5EF4-FFF2-40B4-BE49-F238E27FC236}">
              <a16:creationId xmlns:a16="http://schemas.microsoft.com/office/drawing/2014/main" id="{00000000-0008-0000-0400-000080010000}"/>
            </a:ext>
          </a:extLst>
        </xdr:cNvPr>
        <xdr:cNvSpPr txBox="1"/>
      </xdr:nvSpPr>
      <xdr:spPr>
        <a:xfrm>
          <a:off x="49149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137160</xdr:rowOff>
    </xdr:from>
    <xdr:to>
      <xdr:col>20</xdr:col>
      <xdr:colOff>38100</xdr:colOff>
      <xdr:row>76</xdr:row>
      <xdr:rowOff>67311</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9370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77487</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2764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144780</xdr:rowOff>
    </xdr:from>
    <xdr:to>
      <xdr:col>15</xdr:col>
      <xdr:colOff>149225</xdr:colOff>
      <xdr:row>76</xdr:row>
      <xdr:rowOff>74930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048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85107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717800" y="1277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129540</xdr:rowOff>
    </xdr:from>
    <xdr:to>
      <xdr:col>11</xdr:col>
      <xdr:colOff>60325</xdr:colOff>
      <xdr:row>76</xdr:row>
      <xdr:rowOff>59689</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2159000" y="129882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69867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275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160020</xdr:rowOff>
    </xdr:from>
    <xdr:to>
      <xdr:col>6</xdr:col>
      <xdr:colOff>171450</xdr:colOff>
      <xdr:row>76</xdr:row>
      <xdr:rowOff>90170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1270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100347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公債費以外については、前年度と比較して５．０ポイント増加し、類似団体平均と比較して５．６ポイント上回っている。公債費以外で経常経費に占める割合が大きいものは、人件費、補助費等、物件費となっている。今後も適正な水準の維持に努める。</a:t>
          </a:r>
          <a:endParaRPr kumimoji="1" lang="ja-JP" altLang="en-US" sz="1300">
            <a:latin typeface="ＭＳ ゴシック" panose="020B0609070205080204" pitchFamily="49" charset="-128"/>
            <a:ea typeface="ＭＳ ゴシック" panose="020B0609070205080204" pitchFamily="49" charset="-128"/>
          </a:endParaRPr>
        </a:p>
      </xdr:txBody>
    </xdr:sp>
    <xdr:clientData/>
  </xdr:twoCellAnchor>
  <xdr:oneCellAnchor>
    <xdr:from>
      <xdr:col>62</xdr:col>
      <xdr:colOff>6350</xdr:colOff>
      <xdr:row>69</xdr:row>
      <xdr:rowOff>107950</xdr:rowOff>
    </xdr:from>
    <xdr:ext cx="298543" cy="225703"/>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131899</xdr:rowOff>
    </xdr:from>
    <xdr:to>
      <xdr:col>82</xdr:col>
      <xdr:colOff>107950</xdr:colOff>
      <xdr:row>81</xdr:row>
      <xdr:rowOff>20864</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47749"/>
          <a:ext cx="0" cy="1260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164391</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8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20864</xdr:rowOff>
    </xdr:from>
    <xdr:to>
      <xdr:col>82</xdr:col>
      <xdr:colOff>196850</xdr:colOff>
      <xdr:row>81</xdr:row>
      <xdr:rowOff>20864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908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46826</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39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131899</xdr:rowOff>
    </xdr:from>
    <xdr:to>
      <xdr:col>82</xdr:col>
      <xdr:colOff>196850</xdr:colOff>
      <xdr:row>73</xdr:row>
      <xdr:rowOff>131899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47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167821</xdr:rowOff>
    </xdr:from>
    <xdr:to>
      <xdr:col>82</xdr:col>
      <xdr:colOff>107950</xdr:colOff>
      <xdr:row>78</xdr:row>
      <xdr:rowOff>159657</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369471"/>
          <a:ext cx="8382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113954</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144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97427</xdr:rowOff>
    </xdr:from>
    <xdr:to>
      <xdr:col>82</xdr:col>
      <xdr:colOff>158750</xdr:colOff>
      <xdr:row>78</xdr:row>
      <xdr:rowOff>27577</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99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167821</xdr:rowOff>
    </xdr:from>
    <xdr:to>
      <xdr:col>78</xdr:col>
      <xdr:colOff>69850</xdr:colOff>
      <xdr:row>78</xdr:row>
      <xdr:rowOff>15966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4782800" y="1336947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54973</xdr:rowOff>
    </xdr:from>
    <xdr:to>
      <xdr:col>78</xdr:col>
      <xdr:colOff>120650</xdr:colOff>
      <xdr:row>77</xdr:row>
      <xdr:rowOff>156573</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5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166750</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025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125368</xdr:rowOff>
    </xdr:from>
    <xdr:to>
      <xdr:col>73</xdr:col>
      <xdr:colOff>180975</xdr:colOff>
      <xdr:row>78</xdr:row>
      <xdr:rowOff>15966</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327018"/>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19050</xdr:rowOff>
    </xdr:from>
    <xdr:to>
      <xdr:col>74</xdr:col>
      <xdr:colOff>31750</xdr:colOff>
      <xdr:row>77</xdr:row>
      <xdr:rowOff>120650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130827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125368</xdr:rowOff>
    </xdr:from>
    <xdr:to>
      <xdr:col>69</xdr:col>
      <xdr:colOff>92075</xdr:colOff>
      <xdr:row>78</xdr:row>
      <xdr:rowOff>97608</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327018"/>
          <a:ext cx="889000" cy="14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102326</xdr:rowOff>
    </xdr:from>
    <xdr:to>
      <xdr:col>69</xdr:col>
      <xdr:colOff>142875</xdr:colOff>
      <xdr:row>77</xdr:row>
      <xdr:rowOff>32476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13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42653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2901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61505</xdr:rowOff>
    </xdr:from>
    <xdr:to>
      <xdr:col>65</xdr:col>
      <xdr:colOff>53975</xdr:colOff>
      <xdr:row>77</xdr:row>
      <xdr:rowOff>163105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6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1832</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032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108857</xdr:rowOff>
    </xdr:from>
    <xdr:to>
      <xdr:col>82</xdr:col>
      <xdr:colOff>158750</xdr:colOff>
      <xdr:row>79</xdr:row>
      <xdr:rowOff>39007</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48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80934</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45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117021</xdr:rowOff>
    </xdr:from>
    <xdr:to>
      <xdr:col>78</xdr:col>
      <xdr:colOff>120650</xdr:colOff>
      <xdr:row>78</xdr:row>
      <xdr:rowOff>47171</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31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31948</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3405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136616</xdr:rowOff>
    </xdr:from>
    <xdr:to>
      <xdr:col>74</xdr:col>
      <xdr:colOff>31750</xdr:colOff>
      <xdr:row>78</xdr:row>
      <xdr:rowOff>66766</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338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51543</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3424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74568</xdr:rowOff>
    </xdr:from>
    <xdr:to>
      <xdr:col>69</xdr:col>
      <xdr:colOff>142875</xdr:colOff>
      <xdr:row>78</xdr:row>
      <xdr:rowOff>4718</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3276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160945</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3362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46808</xdr:rowOff>
    </xdr:from>
    <xdr:to>
      <xdr:col>65</xdr:col>
      <xdr:colOff>53975</xdr:colOff>
      <xdr:row>78</xdr:row>
      <xdr:rowOff>148408</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419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133185</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3506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山形県鮭川村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96916</xdr:rowOff>
    </xdr:from>
    <xdr:to>
      <xdr:col>29</xdr:col>
      <xdr:colOff>127000</xdr:colOff>
      <xdr:row>20</xdr:row>
      <xdr:rowOff>140164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01941"/>
          <a:ext cx="0" cy="1414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112241</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8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140164</xdr:rowOff>
    </xdr:from>
    <xdr:to>
      <xdr:col>30</xdr:col>
      <xdr:colOff>25400</xdr:colOff>
      <xdr:row>20</xdr:row>
      <xdr:rowOff>140164</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167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11843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45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96916</xdr:rowOff>
    </xdr:from>
    <xdr:to>
      <xdr:col>30</xdr:col>
      <xdr:colOff>25400</xdr:colOff>
      <xdr:row>12</xdr:row>
      <xdr:rowOff>96916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01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139558</xdr:rowOff>
    </xdr:from>
    <xdr:to>
      <xdr:col>29</xdr:col>
      <xdr:colOff>127000</xdr:colOff>
      <xdr:row>20</xdr:row>
      <xdr:rowOff>30216</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444733"/>
          <a:ext cx="647700" cy="621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1436</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135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156359</xdr:rowOff>
    </xdr:from>
    <xdr:to>
      <xdr:col>29</xdr:col>
      <xdr:colOff>177800</xdr:colOff>
      <xdr:row>19</xdr:row>
      <xdr:rowOff>86509</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900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20</xdr:row>
      <xdr:rowOff>30216</xdr:rowOff>
    </xdr:from>
    <xdr:to>
      <xdr:col>26</xdr:col>
      <xdr:colOff>50800</xdr:colOff>
      <xdr:row>20</xdr:row>
      <xdr:rowOff>60563</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506841"/>
          <a:ext cx="698500" cy="303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36187</xdr:rowOff>
    </xdr:from>
    <xdr:to>
      <xdr:col>26</xdr:col>
      <xdr:colOff>101600</xdr:colOff>
      <xdr:row>19</xdr:row>
      <xdr:rowOff>137787</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41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147964</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10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20</xdr:row>
      <xdr:rowOff>60563</xdr:rowOff>
    </xdr:from>
    <xdr:to>
      <xdr:col>22</xdr:col>
      <xdr:colOff>114300</xdr:colOff>
      <xdr:row>20</xdr:row>
      <xdr:rowOff>83764</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537188"/>
          <a:ext cx="698500" cy="232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55876</xdr:rowOff>
    </xdr:from>
    <xdr:to>
      <xdr:col>22</xdr:col>
      <xdr:colOff>165100</xdr:colOff>
      <xdr:row>19</xdr:row>
      <xdr:rowOff>157476</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61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167652</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2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20</xdr:row>
      <xdr:rowOff>83764</xdr:rowOff>
    </xdr:from>
    <xdr:to>
      <xdr:col>18</xdr:col>
      <xdr:colOff>177800</xdr:colOff>
      <xdr:row>20</xdr:row>
      <xdr:rowOff>102418</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560389"/>
          <a:ext cx="698500" cy="186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74876</xdr:rowOff>
    </xdr:from>
    <xdr:to>
      <xdr:col>19</xdr:col>
      <xdr:colOff>38100</xdr:colOff>
      <xdr:row>20</xdr:row>
      <xdr:rowOff>5026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80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15203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48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89049</xdr:rowOff>
    </xdr:from>
    <xdr:to>
      <xdr:col>15</xdr:col>
      <xdr:colOff>101600</xdr:colOff>
      <xdr:row>20</xdr:row>
      <xdr:rowOff>19199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942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29376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63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19</xdr:row>
      <xdr:rowOff>88758</xdr:rowOff>
    </xdr:from>
    <xdr:to>
      <xdr:col>29</xdr:col>
      <xdr:colOff>177800</xdr:colOff>
      <xdr:row>20</xdr:row>
      <xdr:rowOff>18908</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3939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19</xdr:row>
      <xdr:rowOff>60835</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366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258,408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150866</xdr:rowOff>
    </xdr:from>
    <xdr:to>
      <xdr:col>26</xdr:col>
      <xdr:colOff>101600</xdr:colOff>
      <xdr:row>20</xdr:row>
      <xdr:rowOff>81016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456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20</xdr:row>
      <xdr:rowOff>65793</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5424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20</xdr:row>
      <xdr:rowOff>9763</xdr:rowOff>
    </xdr:from>
    <xdr:to>
      <xdr:col>22</xdr:col>
      <xdr:colOff>165100</xdr:colOff>
      <xdr:row>20</xdr:row>
      <xdr:rowOff>111363</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4863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20</xdr:row>
      <xdr:rowOff>96140</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572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20</xdr:row>
      <xdr:rowOff>32964</xdr:rowOff>
    </xdr:from>
    <xdr:to>
      <xdr:col>19</xdr:col>
      <xdr:colOff>38100</xdr:colOff>
      <xdr:row>20</xdr:row>
      <xdr:rowOff>134564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5095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119341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59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20</xdr:row>
      <xdr:rowOff>51618</xdr:rowOff>
    </xdr:from>
    <xdr:to>
      <xdr:col>15</xdr:col>
      <xdr:colOff>101600</xdr:colOff>
      <xdr:row>20</xdr:row>
      <xdr:rowOff>153218</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528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137995</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61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207988</xdr:rowOff>
    </xdr:from>
    <xdr:to>
      <xdr:col>29</xdr:col>
      <xdr:colOff>127000</xdr:colOff>
      <xdr:row>37</xdr:row>
      <xdr:rowOff>63906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32538"/>
          <a:ext cx="0" cy="10560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35983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6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63906</xdr:rowOff>
    </xdr:from>
    <xdr:to>
      <xdr:col>30</xdr:col>
      <xdr:colOff>25400</xdr:colOff>
      <xdr:row>37</xdr:row>
      <xdr:rowOff>63906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886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122915</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7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207988</xdr:rowOff>
    </xdr:from>
    <xdr:to>
      <xdr:col>30</xdr:col>
      <xdr:colOff>25400</xdr:colOff>
      <xdr:row>33</xdr:row>
      <xdr:rowOff>207988</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325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257156</xdr:rowOff>
    </xdr:from>
    <xdr:to>
      <xdr:col>29</xdr:col>
      <xdr:colOff>127000</xdr:colOff>
      <xdr:row>35</xdr:row>
      <xdr:rowOff>263940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003800" y="6867506"/>
          <a:ext cx="647700" cy="6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280179</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547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92202</xdr:rowOff>
    </xdr:from>
    <xdr:to>
      <xdr:col>29</xdr:col>
      <xdr:colOff>177800</xdr:colOff>
      <xdr:row>35</xdr:row>
      <xdr:rowOff>193802</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7025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263940</xdr:rowOff>
    </xdr:from>
    <xdr:to>
      <xdr:col>26</xdr:col>
      <xdr:colOff>50800</xdr:colOff>
      <xdr:row>35</xdr:row>
      <xdr:rowOff>271773</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874290"/>
          <a:ext cx="698500" cy="78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89184</xdr:rowOff>
    </xdr:from>
    <xdr:to>
      <xdr:col>26</xdr:col>
      <xdr:colOff>101600</xdr:colOff>
      <xdr:row>35</xdr:row>
      <xdr:rowOff>190784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95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200961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4684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271773</xdr:rowOff>
    </xdr:from>
    <xdr:to>
      <xdr:col>22</xdr:col>
      <xdr:colOff>114300</xdr:colOff>
      <xdr:row>35</xdr:row>
      <xdr:rowOff>272399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882123"/>
          <a:ext cx="698500" cy="6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104469</xdr:rowOff>
    </xdr:from>
    <xdr:to>
      <xdr:col>22</xdr:col>
      <xdr:colOff>165100</xdr:colOff>
      <xdr:row>35</xdr:row>
      <xdr:rowOff>206069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14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216246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483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271786</xdr:rowOff>
    </xdr:from>
    <xdr:to>
      <xdr:col>18</xdr:col>
      <xdr:colOff>177800</xdr:colOff>
      <xdr:row>35</xdr:row>
      <xdr:rowOff>272399</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2908300" y="6882136"/>
          <a:ext cx="698500" cy="6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123630</xdr:rowOff>
    </xdr:from>
    <xdr:to>
      <xdr:col>19</xdr:col>
      <xdr:colOff>38100</xdr:colOff>
      <xdr:row>35</xdr:row>
      <xdr:rowOff>225230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339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235407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50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145763</xdr:rowOff>
    </xdr:from>
    <xdr:to>
      <xdr:col>15</xdr:col>
      <xdr:colOff>101600</xdr:colOff>
      <xdr:row>35</xdr:row>
      <xdr:rowOff>247363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561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257540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524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206356</xdr:rowOff>
    </xdr:from>
    <xdr:to>
      <xdr:col>29</xdr:col>
      <xdr:colOff>177800</xdr:colOff>
      <xdr:row>35</xdr:row>
      <xdr:rowOff>307956</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8167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178433</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788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213140</xdr:rowOff>
    </xdr:from>
    <xdr:to>
      <xdr:col>26</xdr:col>
      <xdr:colOff>101600</xdr:colOff>
      <xdr:row>35</xdr:row>
      <xdr:rowOff>314740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8234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299517</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909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220973</xdr:rowOff>
    </xdr:from>
    <xdr:to>
      <xdr:col>22</xdr:col>
      <xdr:colOff>165100</xdr:colOff>
      <xdr:row>35</xdr:row>
      <xdr:rowOff>322573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8313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307350</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917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221599</xdr:rowOff>
    </xdr:from>
    <xdr:to>
      <xdr:col>19</xdr:col>
      <xdr:colOff>38100</xdr:colOff>
      <xdr:row>35</xdr:row>
      <xdr:rowOff>323199</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8319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307976</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9183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220986</xdr:rowOff>
    </xdr:from>
    <xdr:to>
      <xdr:col>15</xdr:col>
      <xdr:colOff>101600</xdr:colOff>
      <xdr:row>35</xdr:row>
      <xdr:rowOff>322586</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8313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307363</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91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山形県鮭川村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3,659
3,633
122.14
6,440,754
5,725,237
385,521
2,573,625
3,020,480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73501</xdr:rowOff>
    </xdr:from>
    <xdr:to>
      <xdr:col>24</xdr:col>
      <xdr:colOff>62865</xdr:colOff>
      <xdr:row>38</xdr:row>
      <xdr:rowOff>62864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217001"/>
          <a:ext cx="1270" cy="1360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66691</xdr:rowOff>
    </xdr:from>
    <xdr:ext cx="599010"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581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62864</xdr:rowOff>
    </xdr:from>
    <xdr:to>
      <xdr:col>24</xdr:col>
      <xdr:colOff>152400</xdr:colOff>
      <xdr:row>38</xdr:row>
      <xdr:rowOff>62864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577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20178</xdr:rowOff>
    </xdr:from>
    <xdr:ext cx="599010"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992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73501</xdr:rowOff>
    </xdr:from>
    <xdr:to>
      <xdr:col>24</xdr:col>
      <xdr:colOff>152400</xdr:colOff>
      <xdr:row>30</xdr:row>
      <xdr:rowOff>73501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217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53199</xdr:rowOff>
    </xdr:from>
    <xdr:to>
      <xdr:col>24</xdr:col>
      <xdr:colOff>63500</xdr:colOff>
      <xdr:row>37</xdr:row>
      <xdr:rowOff>98923</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6396849"/>
          <a:ext cx="838200" cy="45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154577</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1553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131700</xdr:rowOff>
    </xdr:from>
    <xdr:to>
      <xdr:col>24</xdr:col>
      <xdr:colOff>114300</xdr:colOff>
      <xdr:row>37</xdr:row>
      <xdr:rowOff>61850</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98923</xdr:rowOff>
    </xdr:from>
    <xdr:to>
      <xdr:col>19</xdr:col>
      <xdr:colOff>177800</xdr:colOff>
      <xdr:row>37</xdr:row>
      <xdr:rowOff>121719</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908300" y="6442573"/>
          <a:ext cx="889000" cy="22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164909</xdr:rowOff>
    </xdr:from>
    <xdr:to>
      <xdr:col>20</xdr:col>
      <xdr:colOff>38100</xdr:colOff>
      <xdr:row>37</xdr:row>
      <xdr:rowOff>95059</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3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111586</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112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121719</xdr:rowOff>
    </xdr:from>
    <xdr:to>
      <xdr:col>15</xdr:col>
      <xdr:colOff>50800</xdr:colOff>
      <xdr:row>37</xdr:row>
      <xdr:rowOff>137211</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2019300" y="6465369"/>
          <a:ext cx="889000" cy="15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170864</xdr:rowOff>
    </xdr:from>
    <xdr:to>
      <xdr:col>15</xdr:col>
      <xdr:colOff>101600</xdr:colOff>
      <xdr:row>37</xdr:row>
      <xdr:rowOff>101014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117541</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1182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137211</xdr:rowOff>
    </xdr:from>
    <xdr:to>
      <xdr:col>10</xdr:col>
      <xdr:colOff>114300</xdr:colOff>
      <xdr:row>37</xdr:row>
      <xdr:rowOff>155031</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6480861"/>
          <a:ext cx="889000" cy="1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13155</xdr:rowOff>
    </xdr:from>
    <xdr:to>
      <xdr:col>10</xdr:col>
      <xdr:colOff>165100</xdr:colOff>
      <xdr:row>37</xdr:row>
      <xdr:rowOff>114755</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5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131282</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132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25059</xdr:rowOff>
    </xdr:from>
    <xdr:to>
      <xdr:col>6</xdr:col>
      <xdr:colOff>38100</xdr:colOff>
      <xdr:row>37</xdr:row>
      <xdr:rowOff>126659</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68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143186</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143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2399</xdr:rowOff>
    </xdr:from>
    <xdr:to>
      <xdr:col>24</xdr:col>
      <xdr:colOff>114300</xdr:colOff>
      <xdr:row>37</xdr:row>
      <xdr:rowOff>103999</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6346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152276</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6324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48123</xdr:rowOff>
    </xdr:from>
    <xdr:to>
      <xdr:col>20</xdr:col>
      <xdr:colOff>38100</xdr:colOff>
      <xdr:row>37</xdr:row>
      <xdr:rowOff>149723</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6391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140850</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6484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70919</xdr:rowOff>
    </xdr:from>
    <xdr:to>
      <xdr:col>15</xdr:col>
      <xdr:colOff>101600</xdr:colOff>
      <xdr:row>38</xdr:row>
      <xdr:rowOff>1069</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6414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163646</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65072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86411</xdr:rowOff>
    </xdr:from>
    <xdr:to>
      <xdr:col>10</xdr:col>
      <xdr:colOff>165100</xdr:colOff>
      <xdr:row>38</xdr:row>
      <xdr:rowOff>16562</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43006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38</xdr:row>
      <xdr:rowOff>7689</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6522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104231</xdr:rowOff>
    </xdr:from>
    <xdr:to>
      <xdr:col>6</xdr:col>
      <xdr:colOff>38100</xdr:colOff>
      <xdr:row>38</xdr:row>
      <xdr:rowOff>34381</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447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38</xdr:row>
      <xdr:rowOff>25508</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6540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60447</xdr:rowOff>
    </xdr:from>
    <xdr:to>
      <xdr:col>24</xdr:col>
      <xdr:colOff>62865</xdr:colOff>
      <xdr:row>58</xdr:row>
      <xdr:rowOff>69482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32947"/>
          <a:ext cx="1270" cy="138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73309</xdr:rowOff>
    </xdr:from>
    <xdr:ext cx="599010"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69482</xdr:rowOff>
    </xdr:from>
    <xdr:to>
      <xdr:col>24</xdr:col>
      <xdr:colOff>152400</xdr:colOff>
      <xdr:row>58</xdr:row>
      <xdr:rowOff>69482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13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7124</xdr:rowOff>
    </xdr:from>
    <xdr:ext cx="690189"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081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60447</xdr:rowOff>
    </xdr:from>
    <xdr:to>
      <xdr:col>24</xdr:col>
      <xdr:colOff>152400</xdr:colOff>
      <xdr:row>50</xdr:row>
      <xdr:rowOff>60447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3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40820</xdr:rowOff>
    </xdr:from>
    <xdr:to>
      <xdr:col>24</xdr:col>
      <xdr:colOff>63500</xdr:colOff>
      <xdr:row>58</xdr:row>
      <xdr:rowOff>4178</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813470"/>
          <a:ext cx="838200" cy="134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171352</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011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148475</xdr:rowOff>
    </xdr:from>
    <xdr:to>
      <xdr:col>24</xdr:col>
      <xdr:colOff>114300</xdr:colOff>
      <xdr:row>57</xdr:row>
      <xdr:rowOff>78625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147912</xdr:rowOff>
    </xdr:from>
    <xdr:to>
      <xdr:col>19</xdr:col>
      <xdr:colOff>177800</xdr:colOff>
      <xdr:row>58</xdr:row>
      <xdr:rowOff>4178</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920562"/>
          <a:ext cx="889000" cy="27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1440</xdr:rowOff>
    </xdr:from>
    <xdr:to>
      <xdr:col>20</xdr:col>
      <xdr:colOff>38100</xdr:colOff>
      <xdr:row>57</xdr:row>
      <xdr:rowOff>103040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7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119567</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9549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147912</xdr:rowOff>
    </xdr:from>
    <xdr:to>
      <xdr:col>15</xdr:col>
      <xdr:colOff>50800</xdr:colOff>
      <xdr:row>58</xdr:row>
      <xdr:rowOff>8</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920562"/>
          <a:ext cx="889000" cy="23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5522</xdr:rowOff>
    </xdr:from>
    <xdr:to>
      <xdr:col>15</xdr:col>
      <xdr:colOff>101600</xdr:colOff>
      <xdr:row>57</xdr:row>
      <xdr:rowOff>107122</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77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123649</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553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8</xdr:rowOff>
    </xdr:from>
    <xdr:to>
      <xdr:col>10</xdr:col>
      <xdr:colOff>114300</xdr:colOff>
      <xdr:row>58</xdr:row>
      <xdr:rowOff>1828</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944108"/>
          <a:ext cx="889000" cy="1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39268</xdr:rowOff>
    </xdr:from>
    <xdr:to>
      <xdr:col>10</xdr:col>
      <xdr:colOff>165100</xdr:colOff>
      <xdr:row>57</xdr:row>
      <xdr:rowOff>140868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157395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5871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52315</xdr:rowOff>
    </xdr:from>
    <xdr:to>
      <xdr:col>6</xdr:col>
      <xdr:colOff>38100</xdr:colOff>
      <xdr:row>57</xdr:row>
      <xdr:rowOff>153915</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2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170442</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600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161470</xdr:rowOff>
    </xdr:from>
    <xdr:to>
      <xdr:col>24</xdr:col>
      <xdr:colOff>114300</xdr:colOff>
      <xdr:row>57</xdr:row>
      <xdr:rowOff>91620</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6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139897</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741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124828</xdr:rowOff>
    </xdr:from>
    <xdr:to>
      <xdr:col>20</xdr:col>
      <xdr:colOff>38100</xdr:colOff>
      <xdr:row>58</xdr:row>
      <xdr:rowOff>54978</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897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46105</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9990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97112</xdr:rowOff>
    </xdr:from>
    <xdr:to>
      <xdr:col>15</xdr:col>
      <xdr:colOff>101600</xdr:colOff>
      <xdr:row>58</xdr:row>
      <xdr:rowOff>27262</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6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18389</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9962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120658</xdr:rowOff>
    </xdr:from>
    <xdr:to>
      <xdr:col>10</xdr:col>
      <xdr:colOff>165100</xdr:colOff>
      <xdr:row>58</xdr:row>
      <xdr:rowOff>50808</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9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41935</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99860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122478</xdr:rowOff>
    </xdr:from>
    <xdr:to>
      <xdr:col>6</xdr:col>
      <xdr:colOff>38100</xdr:colOff>
      <xdr:row>58</xdr:row>
      <xdr:rowOff>52628</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9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43755</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9987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60824</xdr:rowOff>
    </xdr:from>
    <xdr:to>
      <xdr:col>24</xdr:col>
      <xdr:colOff>62865</xdr:colOff>
      <xdr:row>78</xdr:row>
      <xdr:rowOff>137734</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405224"/>
          <a:ext cx="1270" cy="1105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141561</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514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137734</xdr:rowOff>
    </xdr:from>
    <xdr:to>
      <xdr:col>24</xdr:col>
      <xdr:colOff>152400</xdr:colOff>
      <xdr:row>78</xdr:row>
      <xdr:rowOff>137734</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51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7501</xdr:rowOff>
    </xdr:from>
    <xdr:ext cx="599010"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80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60824</xdr:rowOff>
    </xdr:from>
    <xdr:to>
      <xdr:col>24</xdr:col>
      <xdr:colOff>152400</xdr:colOff>
      <xdr:row>72</xdr:row>
      <xdr:rowOff>60824</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40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152181</xdr:rowOff>
    </xdr:from>
    <xdr:to>
      <xdr:col>24</xdr:col>
      <xdr:colOff>63500</xdr:colOff>
      <xdr:row>77</xdr:row>
      <xdr:rowOff>158893</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353831"/>
          <a:ext cx="838200" cy="6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86845</xdr:rowOff>
    </xdr:from>
    <xdr:ext cx="534377"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1170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63968</xdr:rowOff>
    </xdr:from>
    <xdr:to>
      <xdr:col>24</xdr:col>
      <xdr:colOff>114300</xdr:colOff>
      <xdr:row>77</xdr:row>
      <xdr:rowOff>165568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5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152597</xdr:rowOff>
    </xdr:from>
    <xdr:to>
      <xdr:col>19</xdr:col>
      <xdr:colOff>177800</xdr:colOff>
      <xdr:row>77</xdr:row>
      <xdr:rowOff>158893</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2908300" y="13354247"/>
          <a:ext cx="889000" cy="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76482</xdr:rowOff>
    </xdr:from>
    <xdr:to>
      <xdr:col>20</xdr:col>
      <xdr:colOff>38100</xdr:colOff>
      <xdr:row>78</xdr:row>
      <xdr:rowOff>6632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7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23159</xdr:rowOff>
    </xdr:from>
    <xdr:ext cx="534377"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30111" y="13053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152597</xdr:rowOff>
    </xdr:from>
    <xdr:to>
      <xdr:col>15</xdr:col>
      <xdr:colOff>50800</xdr:colOff>
      <xdr:row>77</xdr:row>
      <xdr:rowOff>162094</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019300" y="13354247"/>
          <a:ext cx="889000" cy="9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81663</xdr:rowOff>
    </xdr:from>
    <xdr:to>
      <xdr:col>15</xdr:col>
      <xdr:colOff>101600</xdr:colOff>
      <xdr:row>78</xdr:row>
      <xdr:rowOff>11813</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8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28340</xdr:rowOff>
    </xdr:from>
    <xdr:ext cx="534377"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41111" y="13058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162094</xdr:rowOff>
    </xdr:from>
    <xdr:to>
      <xdr:col>10</xdr:col>
      <xdr:colOff>114300</xdr:colOff>
      <xdr:row>78</xdr:row>
      <xdr:rowOff>17033</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363744"/>
          <a:ext cx="889000" cy="26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92749</xdr:rowOff>
    </xdr:from>
    <xdr:to>
      <xdr:col>10</xdr:col>
      <xdr:colOff>165100</xdr:colOff>
      <xdr:row>78</xdr:row>
      <xdr:rowOff>22899</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9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39426</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52111" y="13069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110832</xdr:rowOff>
    </xdr:from>
    <xdr:to>
      <xdr:col>6</xdr:col>
      <xdr:colOff>38100</xdr:colOff>
      <xdr:row>78</xdr:row>
      <xdr:rowOff>40982</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31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57509</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63111" y="13087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101381</xdr:rowOff>
    </xdr:from>
    <xdr:to>
      <xdr:col>24</xdr:col>
      <xdr:colOff>114300</xdr:colOff>
      <xdr:row>78</xdr:row>
      <xdr:rowOff>31531</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30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79808</xdr:rowOff>
    </xdr:from>
    <xdr:ext cx="534377"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3281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108093</xdr:rowOff>
    </xdr:from>
    <xdr:to>
      <xdr:col>20</xdr:col>
      <xdr:colOff>38100</xdr:colOff>
      <xdr:row>78</xdr:row>
      <xdr:rowOff>38243</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309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29370</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30111" y="13402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101797</xdr:rowOff>
    </xdr:from>
    <xdr:to>
      <xdr:col>15</xdr:col>
      <xdr:colOff>101600</xdr:colOff>
      <xdr:row>78</xdr:row>
      <xdr:rowOff>31947</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303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23074</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41111" y="13396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111294</xdr:rowOff>
    </xdr:from>
    <xdr:to>
      <xdr:col>10</xdr:col>
      <xdr:colOff>165100</xdr:colOff>
      <xdr:row>78</xdr:row>
      <xdr:rowOff>41444</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312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32571</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52111" y="13405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137683</xdr:rowOff>
    </xdr:from>
    <xdr:to>
      <xdr:col>6</xdr:col>
      <xdr:colOff>38100</xdr:colOff>
      <xdr:row>78</xdr:row>
      <xdr:rowOff>67833</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339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58960</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63111" y="13432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40267</xdr:rowOff>
    </xdr:from>
    <xdr:to>
      <xdr:col>24</xdr:col>
      <xdr:colOff>62865</xdr:colOff>
      <xdr:row>98</xdr:row>
      <xdr:rowOff>6099</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0767"/>
          <a:ext cx="1270" cy="1337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9926</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81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6099</xdr:rowOff>
    </xdr:from>
    <xdr:to>
      <xdr:col>24</xdr:col>
      <xdr:colOff>152400</xdr:colOff>
      <xdr:row>98</xdr:row>
      <xdr:rowOff>6099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80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158394</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45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40267</xdr:rowOff>
    </xdr:from>
    <xdr:to>
      <xdr:col>24</xdr:col>
      <xdr:colOff>152400</xdr:colOff>
      <xdr:row>90</xdr:row>
      <xdr:rowOff>40267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0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31268</xdr:rowOff>
    </xdr:from>
    <xdr:to>
      <xdr:col>24</xdr:col>
      <xdr:colOff>63500</xdr:colOff>
      <xdr:row>95</xdr:row>
      <xdr:rowOff>162812</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6319018"/>
          <a:ext cx="838200" cy="131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157215</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1020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134338</xdr:rowOff>
    </xdr:from>
    <xdr:to>
      <xdr:col>24</xdr:col>
      <xdr:colOff>114300</xdr:colOff>
      <xdr:row>95</xdr:row>
      <xdr:rowOff>64488</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250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162812</xdr:rowOff>
    </xdr:from>
    <xdr:to>
      <xdr:col>19</xdr:col>
      <xdr:colOff>177800</xdr:colOff>
      <xdr:row>96</xdr:row>
      <xdr:rowOff>7835</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450562"/>
          <a:ext cx="889000" cy="16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149868</xdr:rowOff>
    </xdr:from>
    <xdr:to>
      <xdr:col>20</xdr:col>
      <xdr:colOff>38100</xdr:colOff>
      <xdr:row>95</xdr:row>
      <xdr:rowOff>80018</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26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96545</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041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85141</xdr:rowOff>
    </xdr:from>
    <xdr:to>
      <xdr:col>15</xdr:col>
      <xdr:colOff>50800</xdr:colOff>
      <xdr:row>96</xdr:row>
      <xdr:rowOff>7835</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372891"/>
          <a:ext cx="889000" cy="94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25433</xdr:rowOff>
    </xdr:from>
    <xdr:to>
      <xdr:col>15</xdr:col>
      <xdr:colOff>101600</xdr:colOff>
      <xdr:row>95</xdr:row>
      <xdr:rowOff>127033</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313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143560</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088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85141</xdr:rowOff>
    </xdr:from>
    <xdr:to>
      <xdr:col>10</xdr:col>
      <xdr:colOff>114300</xdr:colOff>
      <xdr:row>96</xdr:row>
      <xdr:rowOff>122296</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372891"/>
          <a:ext cx="889000" cy="208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133783</xdr:rowOff>
    </xdr:from>
    <xdr:to>
      <xdr:col>10</xdr:col>
      <xdr:colOff>165100</xdr:colOff>
      <xdr:row>95</xdr:row>
      <xdr:rowOff>63933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25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80460</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025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133705</xdr:rowOff>
    </xdr:from>
    <xdr:to>
      <xdr:col>6</xdr:col>
      <xdr:colOff>38100</xdr:colOff>
      <xdr:row>96</xdr:row>
      <xdr:rowOff>63855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42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80382</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196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151918</xdr:rowOff>
    </xdr:from>
    <xdr:to>
      <xdr:col>24</xdr:col>
      <xdr:colOff>114300</xdr:colOff>
      <xdr:row>95</xdr:row>
      <xdr:rowOff>82068</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268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130345</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246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112012</xdr:rowOff>
    </xdr:from>
    <xdr:to>
      <xdr:col>20</xdr:col>
      <xdr:colOff>38100</xdr:colOff>
      <xdr:row>96</xdr:row>
      <xdr:rowOff>42162</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39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33289</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492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128485</xdr:rowOff>
    </xdr:from>
    <xdr:to>
      <xdr:col>15</xdr:col>
      <xdr:colOff>101600</xdr:colOff>
      <xdr:row>96</xdr:row>
      <xdr:rowOff>58635</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416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49762</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508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34341</xdr:rowOff>
    </xdr:from>
    <xdr:to>
      <xdr:col>10</xdr:col>
      <xdr:colOff>165100</xdr:colOff>
      <xdr:row>95</xdr:row>
      <xdr:rowOff>135941</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322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127068</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414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71496</xdr:rowOff>
    </xdr:from>
    <xdr:to>
      <xdr:col>6</xdr:col>
      <xdr:colOff>38100</xdr:colOff>
      <xdr:row>97</xdr:row>
      <xdr:rowOff>1646</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5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164223</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62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41221</xdr:rowOff>
    </xdr:from>
    <xdr:to>
      <xdr:col>54</xdr:col>
      <xdr:colOff>189865</xdr:colOff>
      <xdr:row>38</xdr:row>
      <xdr:rowOff>143996</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84721"/>
          <a:ext cx="1270" cy="1474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147823</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66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143996</xdr:rowOff>
    </xdr:from>
    <xdr:to>
      <xdr:col>55</xdr:col>
      <xdr:colOff>88900</xdr:colOff>
      <xdr:row>38</xdr:row>
      <xdr:rowOff>143996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659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159348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59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41221</xdr:rowOff>
    </xdr:from>
    <xdr:to>
      <xdr:col>55</xdr:col>
      <xdr:colOff>88900</xdr:colOff>
      <xdr:row>30</xdr:row>
      <xdr:rowOff>41221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84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121497</xdr:rowOff>
    </xdr:from>
    <xdr:to>
      <xdr:col>55</xdr:col>
      <xdr:colOff>0</xdr:colOff>
      <xdr:row>38</xdr:row>
      <xdr:rowOff>9929</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6465147"/>
          <a:ext cx="838200" cy="59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81546</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082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58669</xdr:rowOff>
    </xdr:from>
    <xdr:to>
      <xdr:col>55</xdr:col>
      <xdr:colOff>50800</xdr:colOff>
      <xdr:row>36</xdr:row>
      <xdr:rowOff>160269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230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9929</xdr:rowOff>
    </xdr:from>
    <xdr:to>
      <xdr:col>50</xdr:col>
      <xdr:colOff>114300</xdr:colOff>
      <xdr:row>38</xdr:row>
      <xdr:rowOff>27681</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8750300" y="6525029"/>
          <a:ext cx="889000" cy="17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108137</xdr:rowOff>
    </xdr:from>
    <xdr:to>
      <xdr:col>50</xdr:col>
      <xdr:colOff>165100</xdr:colOff>
      <xdr:row>37</xdr:row>
      <xdr:rowOff>38287</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2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54814</xdr:rowOff>
    </xdr:from>
    <xdr:ext cx="59901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39795" y="6055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27681</xdr:rowOff>
    </xdr:from>
    <xdr:to>
      <xdr:col>45</xdr:col>
      <xdr:colOff>177800</xdr:colOff>
      <xdr:row>38</xdr:row>
      <xdr:rowOff>53873</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542781"/>
          <a:ext cx="889000" cy="26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139649</xdr:rowOff>
    </xdr:from>
    <xdr:to>
      <xdr:col>46</xdr:col>
      <xdr:colOff>38100</xdr:colOff>
      <xdr:row>37</xdr:row>
      <xdr:rowOff>69799</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86326</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087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68710</xdr:rowOff>
    </xdr:from>
    <xdr:to>
      <xdr:col>41</xdr:col>
      <xdr:colOff>50800</xdr:colOff>
      <xdr:row>38</xdr:row>
      <xdr:rowOff>53873</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412360"/>
          <a:ext cx="889000" cy="156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2915</xdr:rowOff>
    </xdr:from>
    <xdr:to>
      <xdr:col>41</xdr:col>
      <xdr:colOff>101600</xdr:colOff>
      <xdr:row>37</xdr:row>
      <xdr:rowOff>104515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346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121042</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6121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11932</xdr:rowOff>
    </xdr:from>
    <xdr:to>
      <xdr:col>36</xdr:col>
      <xdr:colOff>165100</xdr:colOff>
      <xdr:row>36</xdr:row>
      <xdr:rowOff>113532</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1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130059</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5959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70697</xdr:rowOff>
    </xdr:from>
    <xdr:to>
      <xdr:col>55</xdr:col>
      <xdr:colOff>50800</xdr:colOff>
      <xdr:row>38</xdr:row>
      <xdr:rowOff>846</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41434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49124</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392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130579</xdr:rowOff>
    </xdr:from>
    <xdr:to>
      <xdr:col>50</xdr:col>
      <xdr:colOff>165100</xdr:colOff>
      <xdr:row>38</xdr:row>
      <xdr:rowOff>60729</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474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51856</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6566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148331</xdr:rowOff>
    </xdr:from>
    <xdr:to>
      <xdr:col>46</xdr:col>
      <xdr:colOff>38100</xdr:colOff>
      <xdr:row>38</xdr:row>
      <xdr:rowOff>78481</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491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69608</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50795" y="6584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3073</xdr:rowOff>
    </xdr:from>
    <xdr:to>
      <xdr:col>41</xdr:col>
      <xdr:colOff>101600</xdr:colOff>
      <xdr:row>38</xdr:row>
      <xdr:rowOff>104673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518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95800</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6610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17910</xdr:rowOff>
    </xdr:from>
    <xdr:to>
      <xdr:col>36</xdr:col>
      <xdr:colOff>165100</xdr:colOff>
      <xdr:row>37</xdr:row>
      <xdr:rowOff>119510</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36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110637</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6454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137633</xdr:rowOff>
    </xdr:from>
    <xdr:to>
      <xdr:col>54</xdr:col>
      <xdr:colOff>189865</xdr:colOff>
      <xdr:row>59</xdr:row>
      <xdr:rowOff>22999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881583"/>
          <a:ext cx="1270" cy="1256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26826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14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22999</xdr:rowOff>
    </xdr:from>
    <xdr:to>
      <xdr:col>55</xdr:col>
      <xdr:colOff>88900</xdr:colOff>
      <xdr:row>59</xdr:row>
      <xdr:rowOff>22999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138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84310</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65681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1,677,713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137633</xdr:rowOff>
    </xdr:from>
    <xdr:to>
      <xdr:col>55</xdr:col>
      <xdr:colOff>88900</xdr:colOff>
      <xdr:row>51</xdr:row>
      <xdr:rowOff>137633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881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59231</xdr:rowOff>
    </xdr:from>
    <xdr:to>
      <xdr:col>55</xdr:col>
      <xdr:colOff>0</xdr:colOff>
      <xdr:row>58</xdr:row>
      <xdr:rowOff>72927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10003331"/>
          <a:ext cx="838200" cy="13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136279</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7374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113402</xdr:rowOff>
    </xdr:from>
    <xdr:to>
      <xdr:col>55</xdr:col>
      <xdr:colOff>50800</xdr:colOff>
      <xdr:row>58</xdr:row>
      <xdr:rowOff>43552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8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59231</xdr:rowOff>
    </xdr:from>
    <xdr:to>
      <xdr:col>50</xdr:col>
      <xdr:colOff>114300</xdr:colOff>
      <xdr:row>58</xdr:row>
      <xdr:rowOff>137273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10003331"/>
          <a:ext cx="889000" cy="7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111500</xdr:rowOff>
    </xdr:from>
    <xdr:to>
      <xdr:col>50</xdr:col>
      <xdr:colOff>165100</xdr:colOff>
      <xdr:row>58</xdr:row>
      <xdr:rowOff>41650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88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58177</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659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133915</xdr:rowOff>
    </xdr:from>
    <xdr:to>
      <xdr:col>45</xdr:col>
      <xdr:colOff>177800</xdr:colOff>
      <xdr:row>58</xdr:row>
      <xdr:rowOff>137273</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10078015"/>
          <a:ext cx="889000" cy="3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121471</xdr:rowOff>
    </xdr:from>
    <xdr:to>
      <xdr:col>46</xdr:col>
      <xdr:colOff>38100</xdr:colOff>
      <xdr:row>58</xdr:row>
      <xdr:rowOff>51621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89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68148</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66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106969</xdr:rowOff>
    </xdr:from>
    <xdr:to>
      <xdr:col>41</xdr:col>
      <xdr:colOff>50800</xdr:colOff>
      <xdr:row>58</xdr:row>
      <xdr:rowOff>133915</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10051069"/>
          <a:ext cx="889000" cy="26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125120</xdr:rowOff>
    </xdr:from>
    <xdr:to>
      <xdr:col>41</xdr:col>
      <xdr:colOff>101600</xdr:colOff>
      <xdr:row>58</xdr:row>
      <xdr:rowOff>55270</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89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71797</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672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107162</xdr:rowOff>
    </xdr:from>
    <xdr:to>
      <xdr:col>36</xdr:col>
      <xdr:colOff>165100</xdr:colOff>
      <xdr:row>58</xdr:row>
      <xdr:rowOff>37312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879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53839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6550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22127</xdr:rowOff>
    </xdr:from>
    <xdr:to>
      <xdr:col>55</xdr:col>
      <xdr:colOff>50800</xdr:colOff>
      <xdr:row>58</xdr:row>
      <xdr:rowOff>123727</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966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108504</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881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8431</xdr:rowOff>
    </xdr:from>
    <xdr:to>
      <xdr:col>50</xdr:col>
      <xdr:colOff>165100</xdr:colOff>
      <xdr:row>58</xdr:row>
      <xdr:rowOff>110031</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952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101158</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10045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86473</xdr:rowOff>
    </xdr:from>
    <xdr:to>
      <xdr:col>46</xdr:col>
      <xdr:colOff>38100</xdr:colOff>
      <xdr:row>59</xdr:row>
      <xdr:rowOff>16623</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10030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7750</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10123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83115</xdr:rowOff>
    </xdr:from>
    <xdr:to>
      <xdr:col>41</xdr:col>
      <xdr:colOff>101600</xdr:colOff>
      <xdr:row>59</xdr:row>
      <xdr:rowOff>13265</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10027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4392</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101199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56169</xdr:rowOff>
    </xdr:from>
    <xdr:to>
      <xdr:col>36</xdr:col>
      <xdr:colOff>165100</xdr:colOff>
      <xdr:row>58</xdr:row>
      <xdr:rowOff>157769</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10000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148896</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10092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139998</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141498"/>
          <a:ext cx="1270" cy="1447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86675</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167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139998</xdr:rowOff>
    </xdr:from>
    <xdr:to>
      <xdr:col>55</xdr:col>
      <xdr:colOff>88900</xdr:colOff>
      <xdr:row>70</xdr:row>
      <xdr:rowOff>139998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141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165950</xdr:rowOff>
    </xdr:from>
    <xdr:to>
      <xdr:col>55</xdr:col>
      <xdr:colOff>0</xdr:colOff>
      <xdr:row>79</xdr:row>
      <xdr:rowOff>7147</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539050"/>
          <a:ext cx="838200" cy="12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98768</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3004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75891</xdr:rowOff>
    </xdr:from>
    <xdr:to>
      <xdr:col>55</xdr:col>
      <xdr:colOff>50800</xdr:colOff>
      <xdr:row>79</xdr:row>
      <xdr:rowOff>6041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44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7147</xdr:rowOff>
    </xdr:from>
    <xdr:to>
      <xdr:col>50</xdr:col>
      <xdr:colOff>114300</xdr:colOff>
      <xdr:row>79</xdr:row>
      <xdr:rowOff>11816</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3551697"/>
          <a:ext cx="889000" cy="4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76056</xdr:rowOff>
    </xdr:from>
    <xdr:to>
      <xdr:col>50</xdr:col>
      <xdr:colOff>165100</xdr:colOff>
      <xdr:row>79</xdr:row>
      <xdr:rowOff>6206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49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22733</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224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11816</xdr:rowOff>
    </xdr:from>
    <xdr:to>
      <xdr:col>45</xdr:col>
      <xdr:colOff>177800</xdr:colOff>
      <xdr:row>79</xdr:row>
      <xdr:rowOff>29555</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3556366"/>
          <a:ext cx="889000" cy="17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65867</xdr:rowOff>
    </xdr:from>
    <xdr:to>
      <xdr:col>46</xdr:col>
      <xdr:colOff>38100</xdr:colOff>
      <xdr:row>78</xdr:row>
      <xdr:rowOff>167467</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3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12544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214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20172</xdr:rowOff>
    </xdr:from>
    <xdr:to>
      <xdr:col>41</xdr:col>
      <xdr:colOff>50800</xdr:colOff>
      <xdr:row>79</xdr:row>
      <xdr:rowOff>29555</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564722"/>
          <a:ext cx="889000" cy="9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79440</xdr:rowOff>
    </xdr:from>
    <xdr:to>
      <xdr:col>41</xdr:col>
      <xdr:colOff>101600</xdr:colOff>
      <xdr:row>79</xdr:row>
      <xdr:rowOff>9590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26117</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227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64021</xdr:rowOff>
    </xdr:from>
    <xdr:to>
      <xdr:col>36</xdr:col>
      <xdr:colOff>165100</xdr:colOff>
      <xdr:row>78</xdr:row>
      <xdr:rowOff>165621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437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10698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21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115150</xdr:rowOff>
    </xdr:from>
    <xdr:to>
      <xdr:col>55</xdr:col>
      <xdr:colOff>50800</xdr:colOff>
      <xdr:row>79</xdr:row>
      <xdr:rowOff>45300</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488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54319</xdr:rowOff>
    </xdr:from>
    <xdr:ext cx="534377"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27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127797</xdr:rowOff>
    </xdr:from>
    <xdr:to>
      <xdr:col>50</xdr:col>
      <xdr:colOff>165100</xdr:colOff>
      <xdr:row>79</xdr:row>
      <xdr:rowOff>57947</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50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49074</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593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132466</xdr:rowOff>
    </xdr:from>
    <xdr:to>
      <xdr:col>46</xdr:col>
      <xdr:colOff>38100</xdr:colOff>
      <xdr:row>79</xdr:row>
      <xdr:rowOff>62616</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50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53743</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598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150205</xdr:rowOff>
    </xdr:from>
    <xdr:to>
      <xdr:col>41</xdr:col>
      <xdr:colOff>101600</xdr:colOff>
      <xdr:row>79</xdr:row>
      <xdr:rowOff>80355</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52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71482</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94111" y="1361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140822</xdr:rowOff>
    </xdr:from>
    <xdr:to>
      <xdr:col>36</xdr:col>
      <xdr:colOff>165100</xdr:colOff>
      <xdr:row>79</xdr:row>
      <xdr:rowOff>70972</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51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62099</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606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69783</xdr:rowOff>
    </xdr:from>
    <xdr:to>
      <xdr:col>54</xdr:col>
      <xdr:colOff>189865</xdr:colOff>
      <xdr:row>99</xdr:row>
      <xdr:rowOff>44450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671733"/>
          <a:ext cx="1270" cy="1346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16460</xdr:rowOff>
    </xdr:from>
    <xdr:ext cx="690189"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4469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69783</xdr:rowOff>
    </xdr:from>
    <xdr:to>
      <xdr:col>55</xdr:col>
      <xdr:colOff>88900</xdr:colOff>
      <xdr:row>91</xdr:row>
      <xdr:rowOff>69783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671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19300</xdr:rowOff>
    </xdr:from>
    <xdr:to>
      <xdr:col>55</xdr:col>
      <xdr:colOff>0</xdr:colOff>
      <xdr:row>98</xdr:row>
      <xdr:rowOff>48639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9639300" y="16821400"/>
          <a:ext cx="838200" cy="29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129836</xdr:rowOff>
    </xdr:from>
    <xdr:ext cx="599010"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5890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106959</xdr:rowOff>
    </xdr:from>
    <xdr:to>
      <xdr:col>55</xdr:col>
      <xdr:colOff>50800</xdr:colOff>
      <xdr:row>98</xdr:row>
      <xdr:rowOff>37109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3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19300</xdr:rowOff>
    </xdr:from>
    <xdr:to>
      <xdr:col>50</xdr:col>
      <xdr:colOff>114300</xdr:colOff>
      <xdr:row>98</xdr:row>
      <xdr:rowOff>126781</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821400"/>
          <a:ext cx="889000" cy="107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105231</xdr:rowOff>
    </xdr:from>
    <xdr:to>
      <xdr:col>50</xdr:col>
      <xdr:colOff>165100</xdr:colOff>
      <xdr:row>98</xdr:row>
      <xdr:rowOff>35381</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3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51908</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39795" y="16511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104487</xdr:rowOff>
    </xdr:from>
    <xdr:to>
      <xdr:col>45</xdr:col>
      <xdr:colOff>177800</xdr:colOff>
      <xdr:row>98</xdr:row>
      <xdr:rowOff>126781</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906587"/>
          <a:ext cx="889000" cy="22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132541</xdr:rowOff>
    </xdr:from>
    <xdr:to>
      <xdr:col>46</xdr:col>
      <xdr:colOff>38100</xdr:colOff>
      <xdr:row>98</xdr:row>
      <xdr:rowOff>62691</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6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79218</xdr:rowOff>
    </xdr:from>
    <xdr:ext cx="59901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50795" y="16538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98065</xdr:rowOff>
    </xdr:from>
    <xdr:to>
      <xdr:col>41</xdr:col>
      <xdr:colOff>50800</xdr:colOff>
      <xdr:row>98</xdr:row>
      <xdr:rowOff>104487</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900165"/>
          <a:ext cx="889000" cy="6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147174</xdr:rowOff>
    </xdr:from>
    <xdr:to>
      <xdr:col>41</xdr:col>
      <xdr:colOff>101600</xdr:colOff>
      <xdr:row>98</xdr:row>
      <xdr:rowOff>77324</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77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93851</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61795" y="16553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108068</xdr:rowOff>
    </xdr:from>
    <xdr:to>
      <xdr:col>36</xdr:col>
      <xdr:colOff>165100</xdr:colOff>
      <xdr:row>98</xdr:row>
      <xdr:rowOff>38218</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3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54745</xdr:rowOff>
    </xdr:from>
    <xdr:ext cx="59901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672795" y="16513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169289</xdr:rowOff>
    </xdr:from>
    <xdr:to>
      <xdr:col>55</xdr:col>
      <xdr:colOff>50800</xdr:colOff>
      <xdr:row>98</xdr:row>
      <xdr:rowOff>99439</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799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147716</xdr:rowOff>
    </xdr:from>
    <xdr:ext cx="599010"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778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139950</xdr:rowOff>
    </xdr:from>
    <xdr:to>
      <xdr:col>50</xdr:col>
      <xdr:colOff>165100</xdr:colOff>
      <xdr:row>98</xdr:row>
      <xdr:rowOff>70100</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77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61227</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39795" y="16863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75981</xdr:rowOff>
    </xdr:from>
    <xdr:to>
      <xdr:col>46</xdr:col>
      <xdr:colOff>38100</xdr:colOff>
      <xdr:row>99</xdr:row>
      <xdr:rowOff>6131</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878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168708</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970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53687</xdr:rowOff>
    </xdr:from>
    <xdr:to>
      <xdr:col>41</xdr:col>
      <xdr:colOff>101600</xdr:colOff>
      <xdr:row>98</xdr:row>
      <xdr:rowOff>155287</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855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146414</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948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47265</xdr:rowOff>
    </xdr:from>
    <xdr:to>
      <xdr:col>36</xdr:col>
      <xdr:colOff>165100</xdr:colOff>
      <xdr:row>98</xdr:row>
      <xdr:rowOff>148865</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849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139992</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942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29</xdr:row>
      <xdr:rowOff>92727</xdr:rowOff>
    </xdr:from>
    <xdr:ext cx="685572"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27</xdr:row>
      <xdr:rowOff>54627</xdr:rowOff>
    </xdr:from>
    <xdr:ext cx="685572"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103759</xdr:rowOff>
    </xdr:from>
    <xdr:to>
      <xdr:col>85</xdr:col>
      <xdr:colOff>126364</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247259"/>
          <a:ext cx="1269" cy="1483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70809</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757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50436</xdr:rowOff>
    </xdr:from>
    <xdr:ext cx="690189"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50224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1,168,300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103759</xdr:rowOff>
    </xdr:from>
    <xdr:to>
      <xdr:col>86</xdr:col>
      <xdr:colOff>25400</xdr:colOff>
      <xdr:row>30</xdr:row>
      <xdr:rowOff>103759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247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7159</xdr:rowOff>
    </xdr:from>
    <xdr:to>
      <xdr:col>85</xdr:col>
      <xdr:colOff>127000</xdr:colOff>
      <xdr:row>39</xdr:row>
      <xdr:rowOff>44450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5481300" y="6522259"/>
          <a:ext cx="838200" cy="208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115259</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630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136832</xdr:rowOff>
    </xdr:from>
    <xdr:to>
      <xdr:col>85</xdr:col>
      <xdr:colOff>177800</xdr:colOff>
      <xdr:row>39</xdr:row>
      <xdr:rowOff>66982</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65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44364</xdr:rowOff>
    </xdr:from>
    <xdr:to>
      <xdr:col>81</xdr:col>
      <xdr:colOff>50800</xdr:colOff>
      <xdr:row>39</xdr:row>
      <xdr:rowOff>44450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6730914"/>
          <a:ext cx="889000" cy="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132548</xdr:rowOff>
    </xdr:from>
    <xdr:to>
      <xdr:col>81</xdr:col>
      <xdr:colOff>101600</xdr:colOff>
      <xdr:row>39</xdr:row>
      <xdr:rowOff>62698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647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79225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422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43876</xdr:rowOff>
    </xdr:from>
    <xdr:to>
      <xdr:col>76</xdr:col>
      <xdr:colOff>114300</xdr:colOff>
      <xdr:row>39</xdr:row>
      <xdr:rowOff>44364</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730426"/>
          <a:ext cx="889000" cy="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131738</xdr:rowOff>
    </xdr:from>
    <xdr:to>
      <xdr:col>76</xdr:col>
      <xdr:colOff>165100</xdr:colOff>
      <xdr:row>39</xdr:row>
      <xdr:rowOff>61888</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6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78415</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42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33835</xdr:rowOff>
    </xdr:from>
    <xdr:to>
      <xdr:col>71</xdr:col>
      <xdr:colOff>177800</xdr:colOff>
      <xdr:row>39</xdr:row>
      <xdr:rowOff>43876</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720385"/>
          <a:ext cx="889000" cy="10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133103</xdr:rowOff>
    </xdr:from>
    <xdr:to>
      <xdr:col>72</xdr:col>
      <xdr:colOff>38100</xdr:colOff>
      <xdr:row>39</xdr:row>
      <xdr:rowOff>63253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64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79779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42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135147</xdr:rowOff>
    </xdr:from>
    <xdr:to>
      <xdr:col>67</xdr:col>
      <xdr:colOff>101600</xdr:colOff>
      <xdr:row>39</xdr:row>
      <xdr:rowOff>65297</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50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81824</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425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127809</xdr:rowOff>
    </xdr:from>
    <xdr:to>
      <xdr:col>85</xdr:col>
      <xdr:colOff>177800</xdr:colOff>
      <xdr:row>38</xdr:row>
      <xdr:rowOff>57959</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471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150686</xdr:rowOff>
    </xdr:from>
    <xdr:ext cx="599010"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322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165014</xdr:rowOff>
    </xdr:from>
    <xdr:to>
      <xdr:col>76</xdr:col>
      <xdr:colOff>165100</xdr:colOff>
      <xdr:row>39</xdr:row>
      <xdr:rowOff>95164</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80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39</xdr:row>
      <xdr:rowOff>86291</xdr:rowOff>
    </xdr:from>
    <xdr:ext cx="313932"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435333" y="677284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164526</xdr:rowOff>
    </xdr:from>
    <xdr:to>
      <xdr:col>72</xdr:col>
      <xdr:colOff>38100</xdr:colOff>
      <xdr:row>39</xdr:row>
      <xdr:rowOff>94676</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679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85803</xdr:rowOff>
    </xdr:from>
    <xdr:ext cx="378565"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4017" y="67723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154485</xdr:rowOff>
    </xdr:from>
    <xdr:to>
      <xdr:col>67</xdr:col>
      <xdr:colOff>101600</xdr:colOff>
      <xdr:row>39</xdr:row>
      <xdr:rowOff>84635</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66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75762</xdr:rowOff>
    </xdr:from>
    <xdr:ext cx="469744"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79428" y="6762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56</xdr:row>
      <xdr:rowOff>144434</xdr:rowOff>
    </xdr:from>
    <xdr:ext cx="467179"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1978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160762</xdr:rowOff>
    </xdr:from>
    <xdr:ext cx="46717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1978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53</xdr:row>
      <xdr:rowOff>5642</xdr:rowOff>
    </xdr:from>
    <xdr:ext cx="46717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1978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51</xdr:row>
      <xdr:rowOff>21970</xdr:rowOff>
    </xdr:from>
    <xdr:ext cx="46717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1978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49</xdr:row>
      <xdr:rowOff>38299</xdr:rowOff>
    </xdr:from>
    <xdr:ext cx="46717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1978821" y="8439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47</xdr:row>
      <xdr:rowOff>54627</xdr:rowOff>
    </xdr:from>
    <xdr:ext cx="46717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69487</xdr:rowOff>
    </xdr:from>
    <xdr:to>
      <xdr:col>85</xdr:col>
      <xdr:colOff>126364</xdr:colOff>
      <xdr:row>59</xdr:row>
      <xdr:rowOff>98878</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flipV="1">
          <a:off x="16317595" y="8641987"/>
          <a:ext cx="1269" cy="1572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135217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10250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16164</xdr:rowOff>
    </xdr:from>
    <xdr:ext cx="469744"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841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69487</xdr:rowOff>
    </xdr:from>
    <xdr:to>
      <xdr:col>86</xdr:col>
      <xdr:colOff>25400</xdr:colOff>
      <xdr:row>50</xdr:row>
      <xdr:rowOff>69487</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8641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52667</xdr:rowOff>
    </xdr:from>
    <xdr:ext cx="313932"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99676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29790</xdr:rowOff>
    </xdr:from>
    <xdr:to>
      <xdr:col>85</xdr:col>
      <xdr:colOff>177800</xdr:colOff>
      <xdr:row>59</xdr:row>
      <xdr:rowOff>131390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10145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33383</xdr:rowOff>
    </xdr:from>
    <xdr:to>
      <xdr:col>81</xdr:col>
      <xdr:colOff>101600</xdr:colOff>
      <xdr:row>59</xdr:row>
      <xdr:rowOff>134983</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1014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57</xdr:row>
      <xdr:rowOff>151510</xdr:rowOff>
    </xdr:from>
    <xdr:ext cx="313932"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24333" y="99241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35342</xdr:rowOff>
    </xdr:from>
    <xdr:to>
      <xdr:col>76</xdr:col>
      <xdr:colOff>165100</xdr:colOff>
      <xdr:row>59</xdr:row>
      <xdr:rowOff>136942</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10150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57</xdr:row>
      <xdr:rowOff>153469</xdr:rowOff>
    </xdr:from>
    <xdr:ext cx="313932"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35333" y="99261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59</xdr:row>
      <xdr:rowOff>8217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10123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166205</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42401</xdr:rowOff>
    </xdr:from>
    <xdr:to>
      <xdr:col>85</xdr:col>
      <xdr:colOff>126364</xdr:colOff>
      <xdr:row>78</xdr:row>
      <xdr:rowOff>160134</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215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163961</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537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160134</xdr:rowOff>
    </xdr:from>
    <xdr:to>
      <xdr:col>86</xdr:col>
      <xdr:colOff>25400</xdr:colOff>
      <xdr:row>78</xdr:row>
      <xdr:rowOff>160134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533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160528</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99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42401</xdr:rowOff>
    </xdr:from>
    <xdr:to>
      <xdr:col>86</xdr:col>
      <xdr:colOff>25400</xdr:colOff>
      <xdr:row>71</xdr:row>
      <xdr:rowOff>42401</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21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32378</xdr:rowOff>
    </xdr:from>
    <xdr:to>
      <xdr:col>85</xdr:col>
      <xdr:colOff>127000</xdr:colOff>
      <xdr:row>78</xdr:row>
      <xdr:rowOff>36350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5481300" y="13405478"/>
          <a:ext cx="838200" cy="3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18874</xdr:rowOff>
    </xdr:from>
    <xdr:ext cx="599010"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3049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167447</xdr:rowOff>
    </xdr:from>
    <xdr:to>
      <xdr:col>85</xdr:col>
      <xdr:colOff>177800</xdr:colOff>
      <xdr:row>77</xdr:row>
      <xdr:rowOff>97597</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19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36350</xdr:rowOff>
    </xdr:from>
    <xdr:to>
      <xdr:col>81</xdr:col>
      <xdr:colOff>50800</xdr:colOff>
      <xdr:row>78</xdr:row>
      <xdr:rowOff>39097</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4592300" y="13409450"/>
          <a:ext cx="889000" cy="2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7579</xdr:rowOff>
    </xdr:from>
    <xdr:to>
      <xdr:col>81</xdr:col>
      <xdr:colOff>101600</xdr:colOff>
      <xdr:row>77</xdr:row>
      <xdr:rowOff>109179</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20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125706</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181795" y="12984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39097</xdr:rowOff>
    </xdr:from>
    <xdr:to>
      <xdr:col>76</xdr:col>
      <xdr:colOff>114300</xdr:colOff>
      <xdr:row>78</xdr:row>
      <xdr:rowOff>45548</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3703300" y="13412197"/>
          <a:ext cx="889000" cy="6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10638</xdr:rowOff>
    </xdr:from>
    <xdr:to>
      <xdr:col>76</xdr:col>
      <xdr:colOff>165100</xdr:colOff>
      <xdr:row>77</xdr:row>
      <xdr:rowOff>112238</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212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128765</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292795" y="12987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45548</xdr:rowOff>
    </xdr:from>
    <xdr:to>
      <xdr:col>71</xdr:col>
      <xdr:colOff>177800</xdr:colOff>
      <xdr:row>78</xdr:row>
      <xdr:rowOff>54547</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2814300" y="13418648"/>
          <a:ext cx="889000" cy="8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36632</xdr:rowOff>
    </xdr:from>
    <xdr:to>
      <xdr:col>72</xdr:col>
      <xdr:colOff>38100</xdr:colOff>
      <xdr:row>77</xdr:row>
      <xdr:rowOff>138232</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23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154759</xdr:rowOff>
    </xdr:from>
    <xdr:ext cx="59901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03795" y="13013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50507</xdr:rowOff>
    </xdr:from>
    <xdr:to>
      <xdr:col>67</xdr:col>
      <xdr:colOff>101600</xdr:colOff>
      <xdr:row>77</xdr:row>
      <xdr:rowOff>152107</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252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168634</xdr:rowOff>
    </xdr:from>
    <xdr:ext cx="59901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14795" y="13027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153028</xdr:rowOff>
    </xdr:from>
    <xdr:to>
      <xdr:col>85</xdr:col>
      <xdr:colOff>177800</xdr:colOff>
      <xdr:row>78</xdr:row>
      <xdr:rowOff>83178</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3354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131455</xdr:rowOff>
    </xdr:from>
    <xdr:ext cx="534377"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3333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157000</xdr:rowOff>
    </xdr:from>
    <xdr:to>
      <xdr:col>81</xdr:col>
      <xdr:colOff>101600</xdr:colOff>
      <xdr:row>78</xdr:row>
      <xdr:rowOff>87150</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335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78277</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214111" y="13451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159747</xdr:rowOff>
    </xdr:from>
    <xdr:to>
      <xdr:col>76</xdr:col>
      <xdr:colOff>165100</xdr:colOff>
      <xdr:row>78</xdr:row>
      <xdr:rowOff>89897</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361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81024</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325111" y="13454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166198</xdr:rowOff>
    </xdr:from>
    <xdr:to>
      <xdr:col>72</xdr:col>
      <xdr:colOff>38100</xdr:colOff>
      <xdr:row>78</xdr:row>
      <xdr:rowOff>96348</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367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87475</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36111" y="13460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3747</xdr:rowOff>
    </xdr:from>
    <xdr:to>
      <xdr:col>67</xdr:col>
      <xdr:colOff>101600</xdr:colOff>
      <xdr:row>78</xdr:row>
      <xdr:rowOff>105347</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37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96474</xdr:rowOff>
    </xdr:from>
    <xdr:ext cx="534377"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47111" y="13469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132880</xdr:rowOff>
    </xdr:from>
    <xdr:to>
      <xdr:col>85</xdr:col>
      <xdr:colOff>126364</xdr:colOff>
      <xdr:row>98</xdr:row>
      <xdr:rowOff>139619</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563380"/>
          <a:ext cx="1269" cy="1378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143446</xdr:rowOff>
    </xdr:from>
    <xdr:ext cx="313932"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5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139619</xdr:rowOff>
    </xdr:from>
    <xdr:to>
      <xdr:col>86</xdr:col>
      <xdr:colOff>25400</xdr:colOff>
      <xdr:row>98</xdr:row>
      <xdr:rowOff>139619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41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79557</xdr:rowOff>
    </xdr:from>
    <xdr:ext cx="690189"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3386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132880</xdr:rowOff>
    </xdr:from>
    <xdr:to>
      <xdr:col>86</xdr:col>
      <xdr:colOff>25400</xdr:colOff>
      <xdr:row>90</xdr:row>
      <xdr:rowOff>132880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5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115196</xdr:rowOff>
    </xdr:from>
    <xdr:to>
      <xdr:col>85</xdr:col>
      <xdr:colOff>127000</xdr:colOff>
      <xdr:row>97</xdr:row>
      <xdr:rowOff>163069</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5481300" y="16745846"/>
          <a:ext cx="838200" cy="47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129398</xdr:rowOff>
    </xdr:from>
    <xdr:ext cx="599010"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7600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150971</xdr:rowOff>
    </xdr:from>
    <xdr:to>
      <xdr:col>85</xdr:col>
      <xdr:colOff>177800</xdr:colOff>
      <xdr:row>98</xdr:row>
      <xdr:rowOff>81121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7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98017</xdr:rowOff>
    </xdr:from>
    <xdr:to>
      <xdr:col>81</xdr:col>
      <xdr:colOff>50800</xdr:colOff>
      <xdr:row>97</xdr:row>
      <xdr:rowOff>163069</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4592300" y="16728667"/>
          <a:ext cx="889000" cy="65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158102</xdr:rowOff>
    </xdr:from>
    <xdr:to>
      <xdr:col>81</xdr:col>
      <xdr:colOff>101600</xdr:colOff>
      <xdr:row>98</xdr:row>
      <xdr:rowOff>88252</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88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98</xdr:row>
      <xdr:rowOff>79379</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181795" y="16881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98017</xdr:rowOff>
    </xdr:from>
    <xdr:to>
      <xdr:col>76</xdr:col>
      <xdr:colOff>114300</xdr:colOff>
      <xdr:row>97</xdr:row>
      <xdr:rowOff>171433</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3703300" y="16728667"/>
          <a:ext cx="889000" cy="73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151967</xdr:rowOff>
    </xdr:from>
    <xdr:to>
      <xdr:col>76</xdr:col>
      <xdr:colOff>165100</xdr:colOff>
      <xdr:row>98</xdr:row>
      <xdr:rowOff>82117</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82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98</xdr:row>
      <xdr:rowOff>73244</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292795" y="168753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171433</xdr:rowOff>
    </xdr:from>
    <xdr:to>
      <xdr:col>71</xdr:col>
      <xdr:colOff>177800</xdr:colOff>
      <xdr:row>98</xdr:row>
      <xdr:rowOff>19642</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2814300" y="16802083"/>
          <a:ext cx="889000" cy="19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138706</xdr:rowOff>
    </xdr:from>
    <xdr:to>
      <xdr:col>72</xdr:col>
      <xdr:colOff>38100</xdr:colOff>
      <xdr:row>98</xdr:row>
      <xdr:rowOff>68856</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76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59983</xdr:rowOff>
    </xdr:from>
    <xdr:ext cx="59901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03795" y="16862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15325</xdr:rowOff>
    </xdr:from>
    <xdr:to>
      <xdr:col>67</xdr:col>
      <xdr:colOff>101600</xdr:colOff>
      <xdr:row>98</xdr:row>
      <xdr:rowOff>116925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81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108052</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910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64396</xdr:rowOff>
    </xdr:from>
    <xdr:to>
      <xdr:col>85</xdr:col>
      <xdr:colOff>177800</xdr:colOff>
      <xdr:row>97</xdr:row>
      <xdr:rowOff>165996</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695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87273</xdr:rowOff>
    </xdr:from>
    <xdr:ext cx="599010"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546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112269</xdr:rowOff>
    </xdr:from>
    <xdr:to>
      <xdr:col>81</xdr:col>
      <xdr:colOff>101600</xdr:colOff>
      <xdr:row>98</xdr:row>
      <xdr:rowOff>42419</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742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58946</xdr:rowOff>
    </xdr:from>
    <xdr:ext cx="599010"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181795" y="16518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47217</xdr:rowOff>
    </xdr:from>
    <xdr:to>
      <xdr:col>76</xdr:col>
      <xdr:colOff>165100</xdr:colOff>
      <xdr:row>97</xdr:row>
      <xdr:rowOff>148817</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677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165344</xdr:rowOff>
    </xdr:from>
    <xdr:ext cx="599010"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292795" y="16453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120633</xdr:rowOff>
    </xdr:from>
    <xdr:to>
      <xdr:col>72</xdr:col>
      <xdr:colOff>38100</xdr:colOff>
      <xdr:row>98</xdr:row>
      <xdr:rowOff>50783</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751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67310</xdr:rowOff>
    </xdr:from>
    <xdr:ext cx="599010"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03795" y="16526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140292</xdr:rowOff>
    </xdr:from>
    <xdr:to>
      <xdr:col>67</xdr:col>
      <xdr:colOff>101600</xdr:colOff>
      <xdr:row>98</xdr:row>
      <xdr:rowOff>70442</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770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86969</xdr:rowOff>
    </xdr:from>
    <xdr:ext cx="599010"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14795" y="165461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a:extLst>
            <a:ext uri="{FF2B5EF4-FFF2-40B4-BE49-F238E27FC236}">
              <a16:creationId xmlns:a16="http://schemas.microsoft.com/office/drawing/2014/main" id="{00000000-0008-0000-06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55004</xdr:rowOff>
    </xdr:from>
    <xdr:to>
      <xdr:col>116</xdr:col>
      <xdr:colOff>62864</xdr:colOff>
      <xdr:row>39</xdr:row>
      <xdr:rowOff>98878</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2159595" y="5369954"/>
          <a:ext cx="1269" cy="1415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4" name="投資及び出資金最小値テキスト">
          <a:extLst>
            <a:ext uri="{FF2B5EF4-FFF2-40B4-BE49-F238E27FC236}">
              <a16:creationId xmlns:a16="http://schemas.microsoft.com/office/drawing/2014/main" id="{00000000-0008-0000-0600-0000E8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1681</xdr:rowOff>
    </xdr:from>
    <xdr:ext cx="534377" cy="259045"/>
    <xdr:sp macro="" textlink="">
      <xdr:nvSpPr>
        <xdr:cNvPr id="746" name="投資及び出資金最大値テキスト">
          <a:extLst>
            <a:ext uri="{FF2B5EF4-FFF2-40B4-BE49-F238E27FC236}">
              <a16:creationId xmlns:a16="http://schemas.microsoft.com/office/drawing/2014/main" id="{00000000-0008-0000-0600-0000EA020000}"/>
            </a:ext>
          </a:extLst>
        </xdr:cNvPr>
        <xdr:cNvSpPr txBox="1"/>
      </xdr:nvSpPr>
      <xdr:spPr>
        <a:xfrm>
          <a:off x="22212300" y="5145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55004</xdr:rowOff>
    </xdr:from>
    <xdr:to>
      <xdr:col>116</xdr:col>
      <xdr:colOff>152400</xdr:colOff>
      <xdr:row>31</xdr:row>
      <xdr:rowOff>55004</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2072600" y="5369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112104</xdr:rowOff>
    </xdr:from>
    <xdr:ext cx="469744" cy="259045"/>
    <xdr:sp macro="" textlink="">
      <xdr:nvSpPr>
        <xdr:cNvPr id="749" name="投資及び出資金平均値テキスト">
          <a:extLst>
            <a:ext uri="{FF2B5EF4-FFF2-40B4-BE49-F238E27FC236}">
              <a16:creationId xmlns:a16="http://schemas.microsoft.com/office/drawing/2014/main" id="{00000000-0008-0000-0600-0000ED020000}"/>
            </a:ext>
          </a:extLst>
        </xdr:cNvPr>
        <xdr:cNvSpPr txBox="1"/>
      </xdr:nvSpPr>
      <xdr:spPr>
        <a:xfrm>
          <a:off x="22212300" y="64557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89226</xdr:rowOff>
    </xdr:from>
    <xdr:to>
      <xdr:col>116</xdr:col>
      <xdr:colOff>114300</xdr:colOff>
      <xdr:row>39</xdr:row>
      <xdr:rowOff>19376</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2110700" y="660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160827</xdr:rowOff>
    </xdr:from>
    <xdr:to>
      <xdr:col>112</xdr:col>
      <xdr:colOff>38100</xdr:colOff>
      <xdr:row>39</xdr:row>
      <xdr:rowOff>90977</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1272500" y="667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107504</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088428" y="6451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3077</xdr:rowOff>
    </xdr:from>
    <xdr:to>
      <xdr:col>107</xdr:col>
      <xdr:colOff>101600</xdr:colOff>
      <xdr:row>39</xdr:row>
      <xdr:rowOff>104677</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0383500" y="668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121204</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464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7257</xdr:rowOff>
    </xdr:from>
    <xdr:to>
      <xdr:col>102</xdr:col>
      <xdr:colOff>165100</xdr:colOff>
      <xdr:row>39</xdr:row>
      <xdr:rowOff>108857</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9494500" y="66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125384</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10428" y="6469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7437</xdr:rowOff>
    </xdr:from>
    <xdr:to>
      <xdr:col>98</xdr:col>
      <xdr:colOff>38100</xdr:colOff>
      <xdr:row>39</xdr:row>
      <xdr:rowOff>109037</xdr:rowOff>
    </xdr:to>
    <xdr:sp macro="" textlink="">
      <xdr:nvSpPr>
        <xdr:cNvPr id="760" name="フローチャート: 判断 759">
          <a:extLst>
            <a:ext uri="{FF2B5EF4-FFF2-40B4-BE49-F238E27FC236}">
              <a16:creationId xmlns:a16="http://schemas.microsoft.com/office/drawing/2014/main" id="{00000000-0008-0000-0600-0000F8020000}"/>
            </a:ext>
          </a:extLst>
        </xdr:cNvPr>
        <xdr:cNvSpPr/>
      </xdr:nvSpPr>
      <xdr:spPr>
        <a:xfrm>
          <a:off x="18605500" y="6693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125564</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21428" y="6469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68" name="投資及び出資金該当値テキスト">
          <a:extLst>
            <a:ext uri="{FF2B5EF4-FFF2-40B4-BE49-F238E27FC236}">
              <a16:creationId xmlns:a16="http://schemas.microsoft.com/office/drawing/2014/main" id="{00000000-0008-0000-0600-000000030000}"/>
            </a:ext>
          </a:extLst>
        </xdr:cNvPr>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貸付金グラフ枠">
          <a:extLst>
            <a:ext uri="{FF2B5EF4-FFF2-40B4-BE49-F238E27FC236}">
              <a16:creationId xmlns:a16="http://schemas.microsoft.com/office/drawing/2014/main" id="{00000000-0008-0000-0600-00001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40742</xdr:rowOff>
    </xdr:from>
    <xdr:to>
      <xdr:col>116</xdr:col>
      <xdr:colOff>62864</xdr:colOff>
      <xdr:row>59</xdr:row>
      <xdr:rowOff>44450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2159595" y="8784692"/>
          <a:ext cx="1269" cy="1375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1" name="貸付金最小値テキスト">
          <a:extLst>
            <a:ext uri="{FF2B5EF4-FFF2-40B4-BE49-F238E27FC236}">
              <a16:creationId xmlns:a16="http://schemas.microsoft.com/office/drawing/2014/main" id="{00000000-0008-0000-0600-000021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158869</xdr:rowOff>
    </xdr:from>
    <xdr:ext cx="599010" cy="259045"/>
    <xdr:sp macro="" textlink="">
      <xdr:nvSpPr>
        <xdr:cNvPr id="803" name="貸付金最大値テキスト">
          <a:extLst>
            <a:ext uri="{FF2B5EF4-FFF2-40B4-BE49-F238E27FC236}">
              <a16:creationId xmlns:a16="http://schemas.microsoft.com/office/drawing/2014/main" id="{00000000-0008-0000-0600-000023030000}"/>
            </a:ext>
          </a:extLst>
        </xdr:cNvPr>
        <xdr:cNvSpPr txBox="1"/>
      </xdr:nvSpPr>
      <xdr:spPr>
        <a:xfrm>
          <a:off x="22212300" y="855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40742</xdr:rowOff>
    </xdr:from>
    <xdr:to>
      <xdr:col>116</xdr:col>
      <xdr:colOff>152400</xdr:colOff>
      <xdr:row>51</xdr:row>
      <xdr:rowOff>40742</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878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23622</xdr:rowOff>
    </xdr:from>
    <xdr:to>
      <xdr:col>116</xdr:col>
      <xdr:colOff>63500</xdr:colOff>
      <xdr:row>59</xdr:row>
      <xdr:rowOff>24219</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21323300" y="10139172"/>
          <a:ext cx="838200" cy="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76369</xdr:rowOff>
    </xdr:from>
    <xdr:ext cx="469744" cy="259045"/>
    <xdr:sp macro="" textlink="">
      <xdr:nvSpPr>
        <xdr:cNvPr id="806" name="貸付金平均値テキスト">
          <a:extLst>
            <a:ext uri="{FF2B5EF4-FFF2-40B4-BE49-F238E27FC236}">
              <a16:creationId xmlns:a16="http://schemas.microsoft.com/office/drawing/2014/main" id="{00000000-0008-0000-0600-000026030000}"/>
            </a:ext>
          </a:extLst>
        </xdr:cNvPr>
        <xdr:cNvSpPr txBox="1"/>
      </xdr:nvSpPr>
      <xdr:spPr>
        <a:xfrm>
          <a:off x="22212300" y="98490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53492</xdr:rowOff>
    </xdr:from>
    <xdr:to>
      <xdr:col>116</xdr:col>
      <xdr:colOff>114300</xdr:colOff>
      <xdr:row>58</xdr:row>
      <xdr:rowOff>155092</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2110700" y="999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24219</xdr:rowOff>
    </xdr:from>
    <xdr:to>
      <xdr:col>111</xdr:col>
      <xdr:colOff>177800</xdr:colOff>
      <xdr:row>59</xdr:row>
      <xdr:rowOff>24765</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20434300" y="10139769"/>
          <a:ext cx="889000" cy="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67564</xdr:rowOff>
    </xdr:from>
    <xdr:to>
      <xdr:col>112</xdr:col>
      <xdr:colOff>38100</xdr:colOff>
      <xdr:row>58</xdr:row>
      <xdr:rowOff>169164</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1272500" y="10011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14241</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088428" y="9786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24765</xdr:rowOff>
    </xdr:from>
    <xdr:to>
      <xdr:col>107</xdr:col>
      <xdr:colOff>50800</xdr:colOff>
      <xdr:row>59</xdr:row>
      <xdr:rowOff>25298</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flipV="1">
          <a:off x="19545300" y="10140315"/>
          <a:ext cx="889000" cy="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63729</xdr:rowOff>
    </xdr:from>
    <xdr:to>
      <xdr:col>107</xdr:col>
      <xdr:colOff>101600</xdr:colOff>
      <xdr:row>58</xdr:row>
      <xdr:rowOff>165329</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0383500" y="1000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10406</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9783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25298</xdr:rowOff>
    </xdr:from>
    <xdr:to>
      <xdr:col>102</xdr:col>
      <xdr:colOff>114300</xdr:colOff>
      <xdr:row>59</xdr:row>
      <xdr:rowOff>25578</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flipV="1">
          <a:off x="18656300" y="10140848"/>
          <a:ext cx="889000" cy="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63868</xdr:rowOff>
    </xdr:from>
    <xdr:to>
      <xdr:col>102</xdr:col>
      <xdr:colOff>165100</xdr:colOff>
      <xdr:row>58</xdr:row>
      <xdr:rowOff>165468</xdr:rowOff>
    </xdr:to>
    <xdr:sp macro="" textlink="">
      <xdr:nvSpPr>
        <xdr:cNvPr id="815" name="フローチャート: 判断 814">
          <a:extLst>
            <a:ext uri="{FF2B5EF4-FFF2-40B4-BE49-F238E27FC236}">
              <a16:creationId xmlns:a16="http://schemas.microsoft.com/office/drawing/2014/main" id="{00000000-0008-0000-0600-00002F030000}"/>
            </a:ext>
          </a:extLst>
        </xdr:cNvPr>
        <xdr:cNvSpPr/>
      </xdr:nvSpPr>
      <xdr:spPr>
        <a:xfrm>
          <a:off x="19494500" y="10007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10545</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10428" y="9783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61709</xdr:rowOff>
    </xdr:from>
    <xdr:to>
      <xdr:col>98</xdr:col>
      <xdr:colOff>38100</xdr:colOff>
      <xdr:row>58</xdr:row>
      <xdr:rowOff>163309</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8605500" y="10005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8386</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21428" y="9781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144272</xdr:rowOff>
    </xdr:from>
    <xdr:to>
      <xdr:col>116</xdr:col>
      <xdr:colOff>114300</xdr:colOff>
      <xdr:row>59</xdr:row>
      <xdr:rowOff>74422</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2110700" y="10088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59199</xdr:rowOff>
    </xdr:from>
    <xdr:ext cx="469744" cy="259045"/>
    <xdr:sp macro="" textlink="">
      <xdr:nvSpPr>
        <xdr:cNvPr id="825" name="貸付金該当値テキスト">
          <a:extLst>
            <a:ext uri="{FF2B5EF4-FFF2-40B4-BE49-F238E27FC236}">
              <a16:creationId xmlns:a16="http://schemas.microsoft.com/office/drawing/2014/main" id="{00000000-0008-0000-0600-000039030000}"/>
            </a:ext>
          </a:extLst>
        </xdr:cNvPr>
        <xdr:cNvSpPr txBox="1"/>
      </xdr:nvSpPr>
      <xdr:spPr>
        <a:xfrm>
          <a:off x="22212300" y="10003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144869</xdr:rowOff>
    </xdr:from>
    <xdr:to>
      <xdr:col>112</xdr:col>
      <xdr:colOff>38100</xdr:colOff>
      <xdr:row>59</xdr:row>
      <xdr:rowOff>75019</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1272500" y="10088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66146</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21088428" y="10181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145415</xdr:rowOff>
    </xdr:from>
    <xdr:to>
      <xdr:col>107</xdr:col>
      <xdr:colOff>101600</xdr:colOff>
      <xdr:row>59</xdr:row>
      <xdr:rowOff>75565</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0383500" y="10089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66692</xdr:rowOff>
    </xdr:from>
    <xdr:ext cx="469744"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0199428" y="10182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145948</xdr:rowOff>
    </xdr:from>
    <xdr:to>
      <xdr:col>102</xdr:col>
      <xdr:colOff>165100</xdr:colOff>
      <xdr:row>59</xdr:row>
      <xdr:rowOff>76098</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19494500" y="10090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67225</xdr:rowOff>
    </xdr:from>
    <xdr:ext cx="469744"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9310428" y="10182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146228</xdr:rowOff>
    </xdr:from>
    <xdr:to>
      <xdr:col>98</xdr:col>
      <xdr:colOff>38100</xdr:colOff>
      <xdr:row>59</xdr:row>
      <xdr:rowOff>76378</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8605500" y="1009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67505</xdr:rowOff>
    </xdr:from>
    <xdr:ext cx="469744"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421428" y="10183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77</xdr:row>
      <xdr:rowOff>168927</xdr:rowOff>
    </xdr:from>
    <xdr:ext cx="248786"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75</xdr:row>
      <xdr:rowOff>54627</xdr:rowOff>
    </xdr:from>
    <xdr:ext cx="59541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72</xdr:row>
      <xdr:rowOff>111777</xdr:rowOff>
    </xdr:from>
    <xdr:ext cx="59541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142718</xdr:rowOff>
    </xdr:from>
    <xdr:to>
      <xdr:col>116</xdr:col>
      <xdr:colOff>62864</xdr:colOff>
      <xdr:row>78</xdr:row>
      <xdr:rowOff>35344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144218"/>
          <a:ext cx="1269" cy="12642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39171</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412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35344</xdr:rowOff>
    </xdr:from>
    <xdr:to>
      <xdr:col>116</xdr:col>
      <xdr:colOff>152400</xdr:colOff>
      <xdr:row>78</xdr:row>
      <xdr:rowOff>35344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40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89395</xdr:rowOff>
    </xdr:from>
    <xdr:ext cx="599010"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919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142718</xdr:rowOff>
    </xdr:from>
    <xdr:to>
      <xdr:col>116</xdr:col>
      <xdr:colOff>152400</xdr:colOff>
      <xdr:row>70</xdr:row>
      <xdr:rowOff>142718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144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110750</xdr:rowOff>
    </xdr:from>
    <xdr:to>
      <xdr:col>116</xdr:col>
      <xdr:colOff>63500</xdr:colOff>
      <xdr:row>77</xdr:row>
      <xdr:rowOff>5037</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1323300" y="13140950"/>
          <a:ext cx="838200" cy="65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68192</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29269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45315</xdr:rowOff>
    </xdr:from>
    <xdr:to>
      <xdr:col>116</xdr:col>
      <xdr:colOff>114300</xdr:colOff>
      <xdr:row>76</xdr:row>
      <xdr:rowOff>146915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3075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109127</xdr:rowOff>
    </xdr:from>
    <xdr:to>
      <xdr:col>111</xdr:col>
      <xdr:colOff>177800</xdr:colOff>
      <xdr:row>76</xdr:row>
      <xdr:rowOff>110750</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20434300" y="13139327"/>
          <a:ext cx="889000" cy="1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88799</xdr:rowOff>
    </xdr:from>
    <xdr:to>
      <xdr:col>112</xdr:col>
      <xdr:colOff>38100</xdr:colOff>
      <xdr:row>76</xdr:row>
      <xdr:rowOff>18949</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947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35476</xdr:rowOff>
    </xdr:from>
    <xdr:ext cx="59901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23795" y="12722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109127</xdr:rowOff>
    </xdr:from>
    <xdr:to>
      <xdr:col>107</xdr:col>
      <xdr:colOff>50800</xdr:colOff>
      <xdr:row>76</xdr:row>
      <xdr:rowOff>118514</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9545300" y="13139327"/>
          <a:ext cx="889000" cy="9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66424</xdr:rowOff>
    </xdr:from>
    <xdr:to>
      <xdr:col>107</xdr:col>
      <xdr:colOff>101600</xdr:colOff>
      <xdr:row>75</xdr:row>
      <xdr:rowOff>168024</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92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13101</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34795" y="127004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111317</xdr:rowOff>
    </xdr:from>
    <xdr:to>
      <xdr:col>102</xdr:col>
      <xdr:colOff>114300</xdr:colOff>
      <xdr:row>76</xdr:row>
      <xdr:rowOff>118514</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a:off x="18656300" y="13141517"/>
          <a:ext cx="889000" cy="7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91694</xdr:rowOff>
    </xdr:from>
    <xdr:to>
      <xdr:col>102</xdr:col>
      <xdr:colOff>165100</xdr:colOff>
      <xdr:row>76</xdr:row>
      <xdr:rowOff>21844</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95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38371</xdr:rowOff>
    </xdr:from>
    <xdr:ext cx="59901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45795" y="12725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89343</xdr:rowOff>
    </xdr:from>
    <xdr:to>
      <xdr:col>98</xdr:col>
      <xdr:colOff>38100</xdr:colOff>
      <xdr:row>76</xdr:row>
      <xdr:rowOff>19493</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948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74</xdr:row>
      <xdr:rowOff>36020</xdr:rowOff>
    </xdr:from>
    <xdr:ext cx="59901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56795" y="12723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125687</xdr:rowOff>
    </xdr:from>
    <xdr:to>
      <xdr:col>116</xdr:col>
      <xdr:colOff>114300</xdr:colOff>
      <xdr:row>77</xdr:row>
      <xdr:rowOff>55837</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3155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104114</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3134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59950</xdr:rowOff>
    </xdr:from>
    <xdr:to>
      <xdr:col>112</xdr:col>
      <xdr:colOff>38100</xdr:colOff>
      <xdr:row>76</xdr:row>
      <xdr:rowOff>161550</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3090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152677</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56111" y="13182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58327</xdr:rowOff>
    </xdr:from>
    <xdr:to>
      <xdr:col>107</xdr:col>
      <xdr:colOff>101600</xdr:colOff>
      <xdr:row>76</xdr:row>
      <xdr:rowOff>159927</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308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151054</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67111" y="13181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67714</xdr:rowOff>
    </xdr:from>
    <xdr:to>
      <xdr:col>102</xdr:col>
      <xdr:colOff>165100</xdr:colOff>
      <xdr:row>76</xdr:row>
      <xdr:rowOff>169314</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3097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160441</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78111" y="13190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60517</xdr:rowOff>
    </xdr:from>
    <xdr:to>
      <xdr:col>98</xdr:col>
      <xdr:colOff>38100</xdr:colOff>
      <xdr:row>76</xdr:row>
      <xdr:rowOff>162117</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3090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153244</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89111" y="13183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歳出決算総額は、住民一人あたり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1,565</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千円となっている。主な構成項目である人件費については、住民一人あたり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237,975</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28,002</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円増加しており、類似団体平均と比較すると</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25,813</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円下回っている。退職と新規採用による職員の総数は同程度で推移している。</a:t>
          </a: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物件費については、住民一人当たり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272,858</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106,148</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円増加しており、類似団体平均と比較すると</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10,232</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円下回っている。令和６年７月豪雨災害に係る損壊家屋等解体運搬事業や災害廃棄物収集運搬事業、ふるさと納税事業により大幅な増加となっている。</a:t>
          </a: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扶助費については、住民一人当たり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91,730</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17,263</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円増加しており、類似団体平均と比較すると</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2,307</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円下回っている。児童手当の法改正によ</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支給対象者</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の</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拡大、障害福祉サービスに係る報酬改定、豪雨災害に係る緊急支援給付金の支給等により大幅な増加となっている。</a:t>
          </a: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補助費等については、住民一人あたり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196,148</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36,673</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円増加しており、類似団体平均と比較すると</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112,366</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円下回っている。簡易水道事業特別会計及び農業集落排水事業特別会計の法</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適</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用への移行等により大幅な増加となっている。</a:t>
          </a: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普通建設事業費については、住民一人あたり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187,629</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17,973</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円減少しており、類似団体と比較すると</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105,216</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円下回っている。鮭川中学校屋外運動場屋根・外壁等改修事業や戸別受信機設置事業により減少となっている。</a:t>
          </a: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災害復旧事業費については、住民一人当たり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164,363</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円となっており、前年度と比較し皆増しており、類似団体と比較すると</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142,105</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円上回っている。令和６年７月豪雨災害に係る公共土木施設災害及び農林水産業施設災害復旧事業によるものとなっている。</a:t>
          </a:r>
        </a:p>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　各項目については、類似団体と比較して下回っており、今後も歳出の適正化に努めていく。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山形県鮭川村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3,659
3,633
122.14
6,440,754
5,725,237
385,521
2,573,625
3,020,480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27115</xdr:rowOff>
    </xdr:from>
    <xdr:to>
      <xdr:col>24</xdr:col>
      <xdr:colOff>62865</xdr:colOff>
      <xdr:row>38</xdr:row>
      <xdr:rowOff>33230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170615"/>
          <a:ext cx="1270" cy="1377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37057</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5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33230</xdr:rowOff>
    </xdr:from>
    <xdr:to>
      <xdr:col>24</xdr:col>
      <xdr:colOff>152400</xdr:colOff>
      <xdr:row>38</xdr:row>
      <xdr:rowOff>33230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4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145242</xdr:rowOff>
    </xdr:from>
    <xdr:ext cx="534377"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494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27115</xdr:rowOff>
    </xdr:from>
    <xdr:to>
      <xdr:col>24</xdr:col>
      <xdr:colOff>152400</xdr:colOff>
      <xdr:row>30</xdr:row>
      <xdr:rowOff>27115</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17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32639</xdr:rowOff>
    </xdr:from>
    <xdr:to>
      <xdr:col>24</xdr:col>
      <xdr:colOff>63500</xdr:colOff>
      <xdr:row>37</xdr:row>
      <xdr:rowOff>40087</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3797300" y="6376289"/>
          <a:ext cx="838200" cy="7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161917</xdr:rowOff>
    </xdr:from>
    <xdr:ext cx="534377"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162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139040</xdr:rowOff>
    </xdr:from>
    <xdr:to>
      <xdr:col>24</xdr:col>
      <xdr:colOff>114300</xdr:colOff>
      <xdr:row>37</xdr:row>
      <xdr:rowOff>69190</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40087</xdr:rowOff>
    </xdr:from>
    <xdr:to>
      <xdr:col>19</xdr:col>
      <xdr:colOff>177800</xdr:colOff>
      <xdr:row>37</xdr:row>
      <xdr:rowOff>60414</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2908300" y="6383737"/>
          <a:ext cx="889000" cy="20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159823</xdr:rowOff>
    </xdr:from>
    <xdr:to>
      <xdr:col>20</xdr:col>
      <xdr:colOff>38100</xdr:colOff>
      <xdr:row>37</xdr:row>
      <xdr:rowOff>89973</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3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106500</xdr:rowOff>
    </xdr:from>
    <xdr:ext cx="534377"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30111" y="6107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60414</xdr:rowOff>
    </xdr:from>
    <xdr:to>
      <xdr:col>15</xdr:col>
      <xdr:colOff>50800</xdr:colOff>
      <xdr:row>37</xdr:row>
      <xdr:rowOff>96133</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019300" y="6404064"/>
          <a:ext cx="889000" cy="3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164967</xdr:rowOff>
    </xdr:from>
    <xdr:to>
      <xdr:col>15</xdr:col>
      <xdr:colOff>101600</xdr:colOff>
      <xdr:row>37</xdr:row>
      <xdr:rowOff>95117</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37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111644</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41111" y="6112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96133</xdr:rowOff>
    </xdr:from>
    <xdr:to>
      <xdr:col>10</xdr:col>
      <xdr:colOff>114300</xdr:colOff>
      <xdr:row>37</xdr:row>
      <xdr:rowOff>102629</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1130300" y="6439783"/>
          <a:ext cx="889000" cy="6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7290</xdr:rowOff>
    </xdr:from>
    <xdr:to>
      <xdr:col>10</xdr:col>
      <xdr:colOff>165100</xdr:colOff>
      <xdr:row>37</xdr:row>
      <xdr:rowOff>108890</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5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125417</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52111" y="6126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9461</xdr:rowOff>
    </xdr:from>
    <xdr:to>
      <xdr:col>6</xdr:col>
      <xdr:colOff>38100</xdr:colOff>
      <xdr:row>37</xdr:row>
      <xdr:rowOff>111061</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127588</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63111" y="6128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153289</xdr:rowOff>
    </xdr:from>
    <xdr:to>
      <xdr:col>24</xdr:col>
      <xdr:colOff>114300</xdr:colOff>
      <xdr:row>37</xdr:row>
      <xdr:rowOff>83439</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32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131716</xdr:rowOff>
    </xdr:from>
    <xdr:ext cx="534377"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6303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160737</xdr:rowOff>
    </xdr:from>
    <xdr:to>
      <xdr:col>20</xdr:col>
      <xdr:colOff>38100</xdr:colOff>
      <xdr:row>37</xdr:row>
      <xdr:rowOff>90887</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332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82014</xdr:rowOff>
    </xdr:from>
    <xdr:ext cx="534377"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30111" y="6425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9614</xdr:rowOff>
    </xdr:from>
    <xdr:to>
      <xdr:col>15</xdr:col>
      <xdr:colOff>101600</xdr:colOff>
      <xdr:row>37</xdr:row>
      <xdr:rowOff>111214</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35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102341</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41111" y="6445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45333</xdr:rowOff>
    </xdr:from>
    <xdr:to>
      <xdr:col>10</xdr:col>
      <xdr:colOff>165100</xdr:colOff>
      <xdr:row>37</xdr:row>
      <xdr:rowOff>146933</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388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138060</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52111" y="6481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51829</xdr:rowOff>
    </xdr:from>
    <xdr:to>
      <xdr:col>6</xdr:col>
      <xdr:colOff>38100</xdr:colOff>
      <xdr:row>37</xdr:row>
      <xdr:rowOff>153429</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395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144556</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63111" y="6488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16142</xdr:rowOff>
    </xdr:from>
    <xdr:to>
      <xdr:col>24</xdr:col>
      <xdr:colOff>62865</xdr:colOff>
      <xdr:row>58</xdr:row>
      <xdr:rowOff>61973</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931542"/>
          <a:ext cx="1270" cy="1074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65800</xdr:rowOff>
    </xdr:from>
    <xdr:ext cx="599010"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0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61973</xdr:rowOff>
    </xdr:from>
    <xdr:to>
      <xdr:col>24</xdr:col>
      <xdr:colOff>152400</xdr:colOff>
      <xdr:row>58</xdr:row>
      <xdr:rowOff>61973</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06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134269</xdr:rowOff>
    </xdr:from>
    <xdr:ext cx="690189"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7067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2,520,250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16142</xdr:rowOff>
    </xdr:from>
    <xdr:to>
      <xdr:col>24</xdr:col>
      <xdr:colOff>152400</xdr:colOff>
      <xdr:row>52</xdr:row>
      <xdr:rowOff>16142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9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110648</xdr:rowOff>
    </xdr:from>
    <xdr:to>
      <xdr:col>24</xdr:col>
      <xdr:colOff>63500</xdr:colOff>
      <xdr:row>57</xdr:row>
      <xdr:rowOff>148338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9883298"/>
          <a:ext cx="838200" cy="37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59224</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8318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80797</xdr:rowOff>
    </xdr:from>
    <xdr:to>
      <xdr:col>24</xdr:col>
      <xdr:colOff>114300</xdr:colOff>
      <xdr:row>58</xdr:row>
      <xdr:rowOff>10947</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85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128624</xdr:rowOff>
    </xdr:from>
    <xdr:to>
      <xdr:col>19</xdr:col>
      <xdr:colOff>177800</xdr:colOff>
      <xdr:row>57</xdr:row>
      <xdr:rowOff>148338</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2908300" y="9901274"/>
          <a:ext cx="889000" cy="19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95784</xdr:rowOff>
    </xdr:from>
    <xdr:to>
      <xdr:col>20</xdr:col>
      <xdr:colOff>38100</xdr:colOff>
      <xdr:row>58</xdr:row>
      <xdr:rowOff>25934</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868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42461</xdr:rowOff>
    </xdr:from>
    <xdr:ext cx="599010"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497795" y="9643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128624</xdr:rowOff>
    </xdr:from>
    <xdr:to>
      <xdr:col>15</xdr:col>
      <xdr:colOff>50800</xdr:colOff>
      <xdr:row>58</xdr:row>
      <xdr:rowOff>4919</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019300" y="9901274"/>
          <a:ext cx="889000" cy="47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86508</xdr:rowOff>
    </xdr:from>
    <xdr:to>
      <xdr:col>15</xdr:col>
      <xdr:colOff>101600</xdr:colOff>
      <xdr:row>58</xdr:row>
      <xdr:rowOff>16658</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859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7785</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9951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135994</xdr:rowOff>
    </xdr:from>
    <xdr:to>
      <xdr:col>10</xdr:col>
      <xdr:colOff>114300</xdr:colOff>
      <xdr:row>58</xdr:row>
      <xdr:rowOff>4919</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130300" y="9908644"/>
          <a:ext cx="889000" cy="40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91374</xdr:rowOff>
    </xdr:from>
    <xdr:to>
      <xdr:col>10</xdr:col>
      <xdr:colOff>165100</xdr:colOff>
      <xdr:row>58</xdr:row>
      <xdr:rowOff>21524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86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38051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9639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67918</xdr:rowOff>
    </xdr:from>
    <xdr:to>
      <xdr:col>6</xdr:col>
      <xdr:colOff>38100</xdr:colOff>
      <xdr:row>57</xdr:row>
      <xdr:rowOff>169518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84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14595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615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59848</xdr:rowOff>
    </xdr:from>
    <xdr:to>
      <xdr:col>24</xdr:col>
      <xdr:colOff>114300</xdr:colOff>
      <xdr:row>57</xdr:row>
      <xdr:rowOff>161448</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832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19225</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620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97538</xdr:rowOff>
    </xdr:from>
    <xdr:to>
      <xdr:col>20</xdr:col>
      <xdr:colOff>38100</xdr:colOff>
      <xdr:row>58</xdr:row>
      <xdr:rowOff>27688</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87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18815</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99629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77824</xdr:rowOff>
    </xdr:from>
    <xdr:to>
      <xdr:col>15</xdr:col>
      <xdr:colOff>101600</xdr:colOff>
      <xdr:row>58</xdr:row>
      <xdr:rowOff>7974</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850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24501</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9625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125569</xdr:rowOff>
    </xdr:from>
    <xdr:to>
      <xdr:col>10</xdr:col>
      <xdr:colOff>165100</xdr:colOff>
      <xdr:row>58</xdr:row>
      <xdr:rowOff>55719</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898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46846</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990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85194</xdr:rowOff>
    </xdr:from>
    <xdr:to>
      <xdr:col>6</xdr:col>
      <xdr:colOff>38100</xdr:colOff>
      <xdr:row>58</xdr:row>
      <xdr:rowOff>15344</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85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6471</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9505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116383</xdr:rowOff>
    </xdr:from>
    <xdr:to>
      <xdr:col>24</xdr:col>
      <xdr:colOff>62865</xdr:colOff>
      <xdr:row>78</xdr:row>
      <xdr:rowOff>96796</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1946433"/>
          <a:ext cx="1270" cy="1523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100623</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47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96796</xdr:rowOff>
    </xdr:from>
    <xdr:to>
      <xdr:col>24</xdr:col>
      <xdr:colOff>152400</xdr:colOff>
      <xdr:row>78</xdr:row>
      <xdr:rowOff>96796</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469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63060</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72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619,640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116383</xdr:rowOff>
    </xdr:from>
    <xdr:to>
      <xdr:col>24</xdr:col>
      <xdr:colOff>152400</xdr:colOff>
      <xdr:row>69</xdr:row>
      <xdr:rowOff>116383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1946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162632</xdr:rowOff>
    </xdr:from>
    <xdr:to>
      <xdr:col>24</xdr:col>
      <xdr:colOff>63500</xdr:colOff>
      <xdr:row>77</xdr:row>
      <xdr:rowOff>113796</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3021382"/>
          <a:ext cx="838200" cy="29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105274</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2964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126847</xdr:rowOff>
    </xdr:from>
    <xdr:to>
      <xdr:col>24</xdr:col>
      <xdr:colOff>114300</xdr:colOff>
      <xdr:row>76</xdr:row>
      <xdr:rowOff>56998</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298559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113796</xdr:rowOff>
    </xdr:from>
    <xdr:to>
      <xdr:col>19</xdr:col>
      <xdr:colOff>177800</xdr:colOff>
      <xdr:row>77</xdr:row>
      <xdr:rowOff>166874</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3315446"/>
          <a:ext cx="889000" cy="53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169021</xdr:rowOff>
    </xdr:from>
    <xdr:to>
      <xdr:col>20</xdr:col>
      <xdr:colOff>38100</xdr:colOff>
      <xdr:row>76</xdr:row>
      <xdr:rowOff>99171</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02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115698</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2802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131442</xdr:rowOff>
    </xdr:from>
    <xdr:to>
      <xdr:col>15</xdr:col>
      <xdr:colOff>50800</xdr:colOff>
      <xdr:row>77</xdr:row>
      <xdr:rowOff>166874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019300" y="13333092"/>
          <a:ext cx="889000" cy="35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65968</xdr:rowOff>
    </xdr:from>
    <xdr:to>
      <xdr:col>15</xdr:col>
      <xdr:colOff>101600</xdr:colOff>
      <xdr:row>76</xdr:row>
      <xdr:rowOff>167568</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09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12645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2871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131442</xdr:rowOff>
    </xdr:from>
    <xdr:to>
      <xdr:col>10</xdr:col>
      <xdr:colOff>114300</xdr:colOff>
      <xdr:row>78</xdr:row>
      <xdr:rowOff>37058</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1130300" y="13333092"/>
          <a:ext cx="889000" cy="77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48876</xdr:rowOff>
    </xdr:from>
    <xdr:to>
      <xdr:col>10</xdr:col>
      <xdr:colOff>165100</xdr:colOff>
      <xdr:row>76</xdr:row>
      <xdr:rowOff>150476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07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167002</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2854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120019</xdr:rowOff>
    </xdr:from>
    <xdr:to>
      <xdr:col>6</xdr:col>
      <xdr:colOff>38100</xdr:colOff>
      <xdr:row>77</xdr:row>
      <xdr:rowOff>50169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15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66696</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2925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111832</xdr:rowOff>
    </xdr:from>
    <xdr:to>
      <xdr:col>24</xdr:col>
      <xdr:colOff>114300</xdr:colOff>
      <xdr:row>76</xdr:row>
      <xdr:rowOff>41982</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297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134709</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2822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62996</xdr:rowOff>
    </xdr:from>
    <xdr:to>
      <xdr:col>20</xdr:col>
      <xdr:colOff>38100</xdr:colOff>
      <xdr:row>77</xdr:row>
      <xdr:rowOff>164596</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326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155723</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3357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116074</xdr:rowOff>
    </xdr:from>
    <xdr:to>
      <xdr:col>15</xdr:col>
      <xdr:colOff>101600</xdr:colOff>
      <xdr:row>78</xdr:row>
      <xdr:rowOff>46224</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317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37351</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3410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80642</xdr:rowOff>
    </xdr:from>
    <xdr:to>
      <xdr:col>10</xdr:col>
      <xdr:colOff>165100</xdr:colOff>
      <xdr:row>78</xdr:row>
      <xdr:rowOff>10792</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282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1919</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3375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157708</xdr:rowOff>
    </xdr:from>
    <xdr:to>
      <xdr:col>6</xdr:col>
      <xdr:colOff>38100</xdr:colOff>
      <xdr:row>78</xdr:row>
      <xdr:rowOff>87858</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359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78985</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3452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140266</xdr:rowOff>
    </xdr:from>
    <xdr:to>
      <xdr:col>24</xdr:col>
      <xdr:colOff>62865</xdr:colOff>
      <xdr:row>98</xdr:row>
      <xdr:rowOff>142207</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399316"/>
          <a:ext cx="1270" cy="1544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146034</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142207</xdr:rowOff>
    </xdr:from>
    <xdr:to>
      <xdr:col>24</xdr:col>
      <xdr:colOff>152400</xdr:colOff>
      <xdr:row>98</xdr:row>
      <xdr:rowOff>142207</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44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86943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174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849,703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140266</xdr:rowOff>
    </xdr:from>
    <xdr:to>
      <xdr:col>24</xdr:col>
      <xdr:colOff>152400</xdr:colOff>
      <xdr:row>89</xdr:row>
      <xdr:rowOff>140266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399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149606</xdr:rowOff>
    </xdr:from>
    <xdr:to>
      <xdr:col>24</xdr:col>
      <xdr:colOff>63500</xdr:colOff>
      <xdr:row>98</xdr:row>
      <xdr:rowOff>73282</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780256"/>
          <a:ext cx="838200" cy="95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78201</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37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55324</xdr:rowOff>
    </xdr:from>
    <xdr:to>
      <xdr:col>24</xdr:col>
      <xdr:colOff>114300</xdr:colOff>
      <xdr:row>97</xdr:row>
      <xdr:rowOff>156924</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8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66625</xdr:rowOff>
    </xdr:from>
    <xdr:to>
      <xdr:col>19</xdr:col>
      <xdr:colOff>177800</xdr:colOff>
      <xdr:row>98</xdr:row>
      <xdr:rowOff>73282</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868725"/>
          <a:ext cx="889000" cy="6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54373</xdr:rowOff>
    </xdr:from>
    <xdr:to>
      <xdr:col>20</xdr:col>
      <xdr:colOff>38100</xdr:colOff>
      <xdr:row>97</xdr:row>
      <xdr:rowOff>155973</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8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1050</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460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66625</xdr:rowOff>
    </xdr:from>
    <xdr:to>
      <xdr:col>15</xdr:col>
      <xdr:colOff>50800</xdr:colOff>
      <xdr:row>98</xdr:row>
      <xdr:rowOff>74657</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868725"/>
          <a:ext cx="889000" cy="8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78777</xdr:rowOff>
    </xdr:from>
    <xdr:to>
      <xdr:col>15</xdr:col>
      <xdr:colOff>101600</xdr:colOff>
      <xdr:row>98</xdr:row>
      <xdr:rowOff>8927</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7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25454</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484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74657</xdr:rowOff>
    </xdr:from>
    <xdr:to>
      <xdr:col>10</xdr:col>
      <xdr:colOff>114300</xdr:colOff>
      <xdr:row>98</xdr:row>
      <xdr:rowOff>108600</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876757"/>
          <a:ext cx="889000" cy="33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86278</xdr:rowOff>
    </xdr:from>
    <xdr:to>
      <xdr:col>10</xdr:col>
      <xdr:colOff>165100</xdr:colOff>
      <xdr:row>98</xdr:row>
      <xdr:rowOff>16428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1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32955</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492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94886</xdr:rowOff>
    </xdr:from>
    <xdr:to>
      <xdr:col>6</xdr:col>
      <xdr:colOff>38100</xdr:colOff>
      <xdr:row>98</xdr:row>
      <xdr:rowOff>25036</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25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41563</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500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98806</xdr:rowOff>
    </xdr:from>
    <xdr:to>
      <xdr:col>24</xdr:col>
      <xdr:colOff>114300</xdr:colOff>
      <xdr:row>98</xdr:row>
      <xdr:rowOff>28956</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729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77233</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707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22482</xdr:rowOff>
    </xdr:from>
    <xdr:to>
      <xdr:col>20</xdr:col>
      <xdr:colOff>38100</xdr:colOff>
      <xdr:row>98</xdr:row>
      <xdr:rowOff>124082</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824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115209</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917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15825</xdr:rowOff>
    </xdr:from>
    <xdr:to>
      <xdr:col>15</xdr:col>
      <xdr:colOff>101600</xdr:colOff>
      <xdr:row>98</xdr:row>
      <xdr:rowOff>117425</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817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108552</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910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23857</xdr:rowOff>
    </xdr:from>
    <xdr:to>
      <xdr:col>10</xdr:col>
      <xdr:colOff>165100</xdr:colOff>
      <xdr:row>98</xdr:row>
      <xdr:rowOff>125457</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825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116584</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918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57800</xdr:rowOff>
    </xdr:from>
    <xdr:to>
      <xdr:col>6</xdr:col>
      <xdr:colOff>38100</xdr:colOff>
      <xdr:row>98</xdr:row>
      <xdr:rowOff>159400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85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150527</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952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120904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092954"/>
          <a:ext cx="1270" cy="16380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67581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8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12,898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120904</xdr:rowOff>
    </xdr:from>
    <xdr:to>
      <xdr:col>55</xdr:col>
      <xdr:colOff>88900</xdr:colOff>
      <xdr:row>29</xdr:row>
      <xdr:rowOff>120904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092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151638</xdr:rowOff>
    </xdr:from>
    <xdr:to>
      <xdr:col>55</xdr:col>
      <xdr:colOff>0</xdr:colOff>
      <xdr:row>37</xdr:row>
      <xdr:rowOff>153162</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9639300" y="6495288"/>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46880</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56198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68453</xdr:rowOff>
    </xdr:from>
    <xdr:to>
      <xdr:col>55</xdr:col>
      <xdr:colOff>50800</xdr:colOff>
      <xdr:row>38</xdr:row>
      <xdr:rowOff>170053</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8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153162</xdr:rowOff>
    </xdr:from>
    <xdr:to>
      <xdr:col>50</xdr:col>
      <xdr:colOff>114300</xdr:colOff>
      <xdr:row>38</xdr:row>
      <xdr:rowOff>18669</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8750300" y="6496812"/>
          <a:ext cx="889000" cy="3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80391</xdr:rowOff>
    </xdr:from>
    <xdr:to>
      <xdr:col>50</xdr:col>
      <xdr:colOff>165100</xdr:colOff>
      <xdr:row>39</xdr:row>
      <xdr:rowOff>10541</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5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1668</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6882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18669</xdr:rowOff>
    </xdr:from>
    <xdr:to>
      <xdr:col>45</xdr:col>
      <xdr:colOff>177800</xdr:colOff>
      <xdr:row>38</xdr:row>
      <xdr:rowOff>24130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7861300" y="6533769"/>
          <a:ext cx="889000" cy="5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82677</xdr:rowOff>
    </xdr:from>
    <xdr:to>
      <xdr:col>46</xdr:col>
      <xdr:colOff>38100</xdr:colOff>
      <xdr:row>39</xdr:row>
      <xdr:rowOff>12827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59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3954</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690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7112</xdr:rowOff>
    </xdr:from>
    <xdr:to>
      <xdr:col>41</xdr:col>
      <xdr:colOff>50800</xdr:colOff>
      <xdr:row>38</xdr:row>
      <xdr:rowOff>24130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522212"/>
          <a:ext cx="889000" cy="17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75438</xdr:rowOff>
    </xdr:from>
    <xdr:to>
      <xdr:col>41</xdr:col>
      <xdr:colOff>101600</xdr:colOff>
      <xdr:row>39</xdr:row>
      <xdr:rowOff>5588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9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168165</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6832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72263</xdr:rowOff>
    </xdr:from>
    <xdr:to>
      <xdr:col>36</xdr:col>
      <xdr:colOff>165100</xdr:colOff>
      <xdr:row>39</xdr:row>
      <xdr:rowOff>2413</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58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164990</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6800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100838</xdr:rowOff>
    </xdr:from>
    <xdr:to>
      <xdr:col>55</xdr:col>
      <xdr:colOff>50800</xdr:colOff>
      <xdr:row>38</xdr:row>
      <xdr:rowOff>30988</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444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123715</xdr:rowOff>
    </xdr:from>
    <xdr:ext cx="469744"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295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102362</xdr:rowOff>
    </xdr:from>
    <xdr:to>
      <xdr:col>50</xdr:col>
      <xdr:colOff>165100</xdr:colOff>
      <xdr:row>38</xdr:row>
      <xdr:rowOff>32512</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446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49039</xdr:rowOff>
    </xdr:from>
    <xdr:ext cx="469744"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04428" y="6221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139319</xdr:rowOff>
    </xdr:from>
    <xdr:to>
      <xdr:col>46</xdr:col>
      <xdr:colOff>38100</xdr:colOff>
      <xdr:row>38</xdr:row>
      <xdr:rowOff>69469</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482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85996</xdr:rowOff>
    </xdr:from>
    <xdr:ext cx="469744"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15428" y="6258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144780</xdr:rowOff>
    </xdr:from>
    <xdr:to>
      <xdr:col>41</xdr:col>
      <xdr:colOff>101600</xdr:colOff>
      <xdr:row>38</xdr:row>
      <xdr:rowOff>74930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488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91457</xdr:rowOff>
    </xdr:from>
    <xdr:ext cx="469744"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26428" y="6263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127762</xdr:rowOff>
    </xdr:from>
    <xdr:to>
      <xdr:col>36</xdr:col>
      <xdr:colOff>165100</xdr:colOff>
      <xdr:row>38</xdr:row>
      <xdr:rowOff>57912</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471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74439</xdr:rowOff>
    </xdr:from>
    <xdr:ext cx="469744"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37428" y="6246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104083</xdr:rowOff>
    </xdr:from>
    <xdr:to>
      <xdr:col>54</xdr:col>
      <xdr:colOff>189865</xdr:colOff>
      <xdr:row>59</xdr:row>
      <xdr:rowOff>12364</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848033"/>
          <a:ext cx="1270" cy="1279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16191</xdr:rowOff>
    </xdr:from>
    <xdr:ext cx="534377"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31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12364</xdr:rowOff>
    </xdr:from>
    <xdr:to>
      <xdr:col>55</xdr:col>
      <xdr:colOff>88900</xdr:colOff>
      <xdr:row>59</xdr:row>
      <xdr:rowOff>12364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2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50760</xdr:rowOff>
    </xdr:from>
    <xdr:ext cx="690189"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6232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1,033,045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104083</xdr:rowOff>
    </xdr:from>
    <xdr:to>
      <xdr:col>55</xdr:col>
      <xdr:colOff>88900</xdr:colOff>
      <xdr:row>51</xdr:row>
      <xdr:rowOff>104083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84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69585</xdr:rowOff>
    </xdr:from>
    <xdr:to>
      <xdr:col>55</xdr:col>
      <xdr:colOff>0</xdr:colOff>
      <xdr:row>58</xdr:row>
      <xdr:rowOff>77381</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9639300" y="10013685"/>
          <a:ext cx="838200" cy="7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143639</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7448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120762</xdr:rowOff>
    </xdr:from>
    <xdr:to>
      <xdr:col>55</xdr:col>
      <xdr:colOff>50800</xdr:colOff>
      <xdr:row>58</xdr:row>
      <xdr:rowOff>50912</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9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69585</xdr:rowOff>
    </xdr:from>
    <xdr:to>
      <xdr:col>50</xdr:col>
      <xdr:colOff>114300</xdr:colOff>
      <xdr:row>58</xdr:row>
      <xdr:rowOff>82974</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10013685"/>
          <a:ext cx="889000" cy="13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104604</xdr:rowOff>
    </xdr:from>
    <xdr:to>
      <xdr:col>50</xdr:col>
      <xdr:colOff>165100</xdr:colOff>
      <xdr:row>58</xdr:row>
      <xdr:rowOff>34754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7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51281</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652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61707</xdr:rowOff>
    </xdr:from>
    <xdr:to>
      <xdr:col>45</xdr:col>
      <xdr:colOff>177800</xdr:colOff>
      <xdr:row>58</xdr:row>
      <xdr:rowOff>82974</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7861300" y="10005807"/>
          <a:ext cx="889000" cy="21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94931</xdr:rowOff>
    </xdr:from>
    <xdr:to>
      <xdr:col>46</xdr:col>
      <xdr:colOff>38100</xdr:colOff>
      <xdr:row>58</xdr:row>
      <xdr:rowOff>25081</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86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41608</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642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57138</xdr:rowOff>
    </xdr:from>
    <xdr:to>
      <xdr:col>41</xdr:col>
      <xdr:colOff>50800</xdr:colOff>
      <xdr:row>58</xdr:row>
      <xdr:rowOff>61707</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6972300" y="10001238"/>
          <a:ext cx="889000" cy="4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121736</xdr:rowOff>
    </xdr:from>
    <xdr:to>
      <xdr:col>41</xdr:col>
      <xdr:colOff>101600</xdr:colOff>
      <xdr:row>58</xdr:row>
      <xdr:rowOff>51886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68413</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669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133362</xdr:rowOff>
    </xdr:from>
    <xdr:to>
      <xdr:col>36</xdr:col>
      <xdr:colOff>165100</xdr:colOff>
      <xdr:row>58</xdr:row>
      <xdr:rowOff>63512</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90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80039</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681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26581</xdr:rowOff>
    </xdr:from>
    <xdr:to>
      <xdr:col>55</xdr:col>
      <xdr:colOff>50800</xdr:colOff>
      <xdr:row>58</xdr:row>
      <xdr:rowOff>128181</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970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112958</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885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18785</xdr:rowOff>
    </xdr:from>
    <xdr:to>
      <xdr:col>50</xdr:col>
      <xdr:colOff>165100</xdr:colOff>
      <xdr:row>58</xdr:row>
      <xdr:rowOff>120385</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96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111512</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10055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32174</xdr:rowOff>
    </xdr:from>
    <xdr:to>
      <xdr:col>46</xdr:col>
      <xdr:colOff>38100</xdr:colOff>
      <xdr:row>58</xdr:row>
      <xdr:rowOff>133774</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976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124901</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10069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10907</xdr:rowOff>
    </xdr:from>
    <xdr:to>
      <xdr:col>41</xdr:col>
      <xdr:colOff>101600</xdr:colOff>
      <xdr:row>58</xdr:row>
      <xdr:rowOff>112507</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955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103634</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100477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6338</xdr:rowOff>
    </xdr:from>
    <xdr:to>
      <xdr:col>36</xdr:col>
      <xdr:colOff>165100</xdr:colOff>
      <xdr:row>58</xdr:row>
      <xdr:rowOff>107938</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950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99065</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100431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137742</xdr:rowOff>
    </xdr:from>
    <xdr:to>
      <xdr:col>54</xdr:col>
      <xdr:colOff>189865</xdr:colOff>
      <xdr:row>79</xdr:row>
      <xdr:rowOff>41219</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139242"/>
          <a:ext cx="1270" cy="1446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45046</xdr:rowOff>
    </xdr:from>
    <xdr:ext cx="378565"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5895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41219</xdr:rowOff>
    </xdr:from>
    <xdr:to>
      <xdr:col>55</xdr:col>
      <xdr:colOff>88900</xdr:colOff>
      <xdr:row>79</xdr:row>
      <xdr:rowOff>41219</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585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84419</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914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380,514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137742</xdr:rowOff>
    </xdr:from>
    <xdr:to>
      <xdr:col>55</xdr:col>
      <xdr:colOff>88900</xdr:colOff>
      <xdr:row>70</xdr:row>
      <xdr:rowOff>137742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139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117408</xdr:rowOff>
    </xdr:from>
    <xdr:to>
      <xdr:col>55</xdr:col>
      <xdr:colOff>0</xdr:colOff>
      <xdr:row>78</xdr:row>
      <xdr:rowOff>124006</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9639300" y="13490508"/>
          <a:ext cx="838200" cy="6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111343</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141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88466</xdr:rowOff>
    </xdr:from>
    <xdr:to>
      <xdr:col>55</xdr:col>
      <xdr:colOff>50800</xdr:colOff>
      <xdr:row>78</xdr:row>
      <xdr:rowOff>18616</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29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63393</xdr:rowOff>
    </xdr:from>
    <xdr:to>
      <xdr:col>50</xdr:col>
      <xdr:colOff>114300</xdr:colOff>
      <xdr:row>78</xdr:row>
      <xdr:rowOff>124006</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8750300" y="13436493"/>
          <a:ext cx="889000" cy="60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70935</xdr:rowOff>
    </xdr:from>
    <xdr:to>
      <xdr:col>50</xdr:col>
      <xdr:colOff>165100</xdr:colOff>
      <xdr:row>78</xdr:row>
      <xdr:rowOff>1085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7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17612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047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63393</xdr:rowOff>
    </xdr:from>
    <xdr:to>
      <xdr:col>45</xdr:col>
      <xdr:colOff>177800</xdr:colOff>
      <xdr:row>78</xdr:row>
      <xdr:rowOff>136252</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7861300" y="13436493"/>
          <a:ext cx="889000" cy="7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60981</xdr:rowOff>
    </xdr:from>
    <xdr:to>
      <xdr:col>46</xdr:col>
      <xdr:colOff>38100</xdr:colOff>
      <xdr:row>77</xdr:row>
      <xdr:rowOff>162581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26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7658</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03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111190</xdr:rowOff>
    </xdr:from>
    <xdr:to>
      <xdr:col>41</xdr:col>
      <xdr:colOff>50800</xdr:colOff>
      <xdr:row>78</xdr:row>
      <xdr:rowOff>136252</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6972300" y="13484290"/>
          <a:ext cx="889000" cy="25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92580</xdr:rowOff>
    </xdr:from>
    <xdr:to>
      <xdr:col>41</xdr:col>
      <xdr:colOff>101600</xdr:colOff>
      <xdr:row>78</xdr:row>
      <xdr:rowOff>22730</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94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39257</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069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80018</xdr:rowOff>
    </xdr:from>
    <xdr:to>
      <xdr:col>36</xdr:col>
      <xdr:colOff>165100</xdr:colOff>
      <xdr:row>78</xdr:row>
      <xdr:rowOff>10168</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28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26695</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056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66608</xdr:rowOff>
    </xdr:from>
    <xdr:to>
      <xdr:col>55</xdr:col>
      <xdr:colOff>50800</xdr:colOff>
      <xdr:row>78</xdr:row>
      <xdr:rowOff>168208</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343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152985</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3354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73206</xdr:rowOff>
    </xdr:from>
    <xdr:to>
      <xdr:col>50</xdr:col>
      <xdr:colOff>165100</xdr:colOff>
      <xdr:row>79</xdr:row>
      <xdr:rowOff>3356</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3446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165933</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3539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12593</xdr:rowOff>
    </xdr:from>
    <xdr:to>
      <xdr:col>46</xdr:col>
      <xdr:colOff>38100</xdr:colOff>
      <xdr:row>78</xdr:row>
      <xdr:rowOff>114193</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385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105320</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3478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85452</xdr:rowOff>
    </xdr:from>
    <xdr:to>
      <xdr:col>41</xdr:col>
      <xdr:colOff>101600</xdr:colOff>
      <xdr:row>79</xdr:row>
      <xdr:rowOff>15602</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458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6729</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94111" y="13551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60390</xdr:rowOff>
    </xdr:from>
    <xdr:to>
      <xdr:col>36</xdr:col>
      <xdr:colOff>165100</xdr:colOff>
      <xdr:row>78</xdr:row>
      <xdr:rowOff>161990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43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153117</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05111" y="13526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29763</xdr:rowOff>
    </xdr:from>
    <xdr:to>
      <xdr:col>54</xdr:col>
      <xdr:colOff>189865</xdr:colOff>
      <xdr:row>99</xdr:row>
      <xdr:rowOff>27891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60263"/>
          <a:ext cx="1270" cy="1541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31718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7005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27891</xdr:rowOff>
    </xdr:from>
    <xdr:to>
      <xdr:col>55</xdr:col>
      <xdr:colOff>88900</xdr:colOff>
      <xdr:row>99</xdr:row>
      <xdr:rowOff>27891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700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147890</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3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987,328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29763</xdr:rowOff>
    </xdr:from>
    <xdr:to>
      <xdr:col>55</xdr:col>
      <xdr:colOff>88900</xdr:colOff>
      <xdr:row>90</xdr:row>
      <xdr:rowOff>29763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60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58280</xdr:rowOff>
    </xdr:from>
    <xdr:to>
      <xdr:col>55</xdr:col>
      <xdr:colOff>0</xdr:colOff>
      <xdr:row>98</xdr:row>
      <xdr:rowOff>135313</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9639300" y="16860380"/>
          <a:ext cx="838200" cy="77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111527</xdr:rowOff>
    </xdr:from>
    <xdr:ext cx="599010"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5707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88650</xdr:rowOff>
    </xdr:from>
    <xdr:to>
      <xdr:col>55</xdr:col>
      <xdr:colOff>50800</xdr:colOff>
      <xdr:row>98</xdr:row>
      <xdr:rowOff>18800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71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58280</xdr:rowOff>
    </xdr:from>
    <xdr:to>
      <xdr:col>50</xdr:col>
      <xdr:colOff>114300</xdr:colOff>
      <xdr:row>98</xdr:row>
      <xdr:rowOff>115582</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8750300" y="16860380"/>
          <a:ext cx="889000" cy="57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104459</xdr:rowOff>
    </xdr:from>
    <xdr:to>
      <xdr:col>50</xdr:col>
      <xdr:colOff>165100</xdr:colOff>
      <xdr:row>98</xdr:row>
      <xdr:rowOff>34609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73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51136</xdr:rowOff>
    </xdr:from>
    <xdr:ext cx="59901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39795" y="16510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115582</xdr:rowOff>
    </xdr:from>
    <xdr:to>
      <xdr:col>45</xdr:col>
      <xdr:colOff>177800</xdr:colOff>
      <xdr:row>98</xdr:row>
      <xdr:rowOff>123017</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7861300" y="16917682"/>
          <a:ext cx="889000" cy="7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115833</xdr:rowOff>
    </xdr:from>
    <xdr:to>
      <xdr:col>46</xdr:col>
      <xdr:colOff>38100</xdr:colOff>
      <xdr:row>98</xdr:row>
      <xdr:rowOff>45983</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746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62510</xdr:rowOff>
    </xdr:from>
    <xdr:ext cx="59901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50795" y="16521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106860</xdr:rowOff>
    </xdr:from>
    <xdr:to>
      <xdr:col>41</xdr:col>
      <xdr:colOff>50800</xdr:colOff>
      <xdr:row>98</xdr:row>
      <xdr:rowOff>123017</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6972300" y="16908960"/>
          <a:ext cx="889000" cy="16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129211</xdr:rowOff>
    </xdr:from>
    <xdr:to>
      <xdr:col>41</xdr:col>
      <xdr:colOff>101600</xdr:colOff>
      <xdr:row>98</xdr:row>
      <xdr:rowOff>59361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75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75888</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61795" y="16535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138088</xdr:rowOff>
    </xdr:from>
    <xdr:to>
      <xdr:col>36</xdr:col>
      <xdr:colOff>165100</xdr:colOff>
      <xdr:row>98</xdr:row>
      <xdr:rowOff>68238</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76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84765</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672795" y="16543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84513</xdr:rowOff>
    </xdr:from>
    <xdr:to>
      <xdr:col>55</xdr:col>
      <xdr:colOff>50800</xdr:colOff>
      <xdr:row>99</xdr:row>
      <xdr:rowOff>14663</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886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170890</xdr:rowOff>
    </xdr:from>
    <xdr:ext cx="534377"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801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7480</xdr:rowOff>
    </xdr:from>
    <xdr:to>
      <xdr:col>50</xdr:col>
      <xdr:colOff>165100</xdr:colOff>
      <xdr:row>98</xdr:row>
      <xdr:rowOff>109080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80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100207</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39795" y="169023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64782</xdr:rowOff>
    </xdr:from>
    <xdr:to>
      <xdr:col>46</xdr:col>
      <xdr:colOff>38100</xdr:colOff>
      <xdr:row>98</xdr:row>
      <xdr:rowOff>166382</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866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157509</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83111" y="16959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72217</xdr:rowOff>
    </xdr:from>
    <xdr:to>
      <xdr:col>41</xdr:col>
      <xdr:colOff>101600</xdr:colOff>
      <xdr:row>99</xdr:row>
      <xdr:rowOff>2367</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874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164944</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94111" y="16967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56060</xdr:rowOff>
    </xdr:from>
    <xdr:to>
      <xdr:col>36</xdr:col>
      <xdr:colOff>165100</xdr:colOff>
      <xdr:row>98</xdr:row>
      <xdr:rowOff>157660</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85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148787</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672795" y="169508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54318</xdr:rowOff>
    </xdr:from>
    <xdr:to>
      <xdr:col>85</xdr:col>
      <xdr:colOff>126364</xdr:colOff>
      <xdr:row>39</xdr:row>
      <xdr:rowOff>4586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197818"/>
          <a:ext cx="1269" cy="1493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8413</xdr:rowOff>
    </xdr:from>
    <xdr:ext cx="534377"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69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4586</xdr:rowOff>
    </xdr:from>
    <xdr:to>
      <xdr:col>86</xdr:col>
      <xdr:colOff>25400</xdr:colOff>
      <xdr:row>39</xdr:row>
      <xdr:rowOff>4586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691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995</xdr:rowOff>
    </xdr:from>
    <xdr:ext cx="599010"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4973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402,410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54318</xdr:rowOff>
    </xdr:from>
    <xdr:to>
      <xdr:col>86</xdr:col>
      <xdr:colOff>25400</xdr:colOff>
      <xdr:row>30</xdr:row>
      <xdr:rowOff>54318</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197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123073</xdr:rowOff>
    </xdr:from>
    <xdr:to>
      <xdr:col>85</xdr:col>
      <xdr:colOff>127000</xdr:colOff>
      <xdr:row>38</xdr:row>
      <xdr:rowOff>46024</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5481300" y="6466723"/>
          <a:ext cx="838200" cy="94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64710</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4083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86283</xdr:rowOff>
    </xdr:from>
    <xdr:to>
      <xdr:col>85</xdr:col>
      <xdr:colOff>177800</xdr:colOff>
      <xdr:row>38</xdr:row>
      <xdr:rowOff>16433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429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16126</xdr:rowOff>
    </xdr:from>
    <xdr:to>
      <xdr:col>81</xdr:col>
      <xdr:colOff>50800</xdr:colOff>
      <xdr:row>38</xdr:row>
      <xdr:rowOff>46024</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4592300" y="6531226"/>
          <a:ext cx="889000" cy="29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111040</xdr:rowOff>
    </xdr:from>
    <xdr:to>
      <xdr:col>81</xdr:col>
      <xdr:colOff>101600</xdr:colOff>
      <xdr:row>38</xdr:row>
      <xdr:rowOff>41190</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45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57717</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622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16126</xdr:rowOff>
    </xdr:from>
    <xdr:to>
      <xdr:col>76</xdr:col>
      <xdr:colOff>114300</xdr:colOff>
      <xdr:row>38</xdr:row>
      <xdr:rowOff>16953</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3703300" y="6531226"/>
          <a:ext cx="889000" cy="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116644</xdr:rowOff>
    </xdr:from>
    <xdr:to>
      <xdr:col>76</xdr:col>
      <xdr:colOff>165100</xdr:colOff>
      <xdr:row>38</xdr:row>
      <xdr:rowOff>46794</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46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63321</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623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16953</xdr:rowOff>
    </xdr:from>
    <xdr:to>
      <xdr:col>71</xdr:col>
      <xdr:colOff>177800</xdr:colOff>
      <xdr:row>38</xdr:row>
      <xdr:rowOff>45090</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2814300" y="6532053"/>
          <a:ext cx="889000" cy="28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119609</xdr:rowOff>
    </xdr:from>
    <xdr:to>
      <xdr:col>72</xdr:col>
      <xdr:colOff>38100</xdr:colOff>
      <xdr:row>38</xdr:row>
      <xdr:rowOff>49758</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4632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66286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238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69991</xdr:rowOff>
    </xdr:from>
    <xdr:to>
      <xdr:col>67</xdr:col>
      <xdr:colOff>101600</xdr:colOff>
      <xdr:row>38</xdr:row>
      <xdr:rowOff>141</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413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16668</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188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72273</xdr:rowOff>
    </xdr:from>
    <xdr:to>
      <xdr:col>85</xdr:col>
      <xdr:colOff>177800</xdr:colOff>
      <xdr:row>38</xdr:row>
      <xdr:rowOff>2423</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6415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95150</xdr:rowOff>
    </xdr:from>
    <xdr:ext cx="534377"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6267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166674</xdr:rowOff>
    </xdr:from>
    <xdr:to>
      <xdr:col>81</xdr:col>
      <xdr:colOff>101600</xdr:colOff>
      <xdr:row>38</xdr:row>
      <xdr:rowOff>96824</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651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87951</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14111" y="6603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136777</xdr:rowOff>
    </xdr:from>
    <xdr:to>
      <xdr:col>76</xdr:col>
      <xdr:colOff>165100</xdr:colOff>
      <xdr:row>38</xdr:row>
      <xdr:rowOff>66926</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48042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58053</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573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137603</xdr:rowOff>
    </xdr:from>
    <xdr:to>
      <xdr:col>72</xdr:col>
      <xdr:colOff>38100</xdr:colOff>
      <xdr:row>38</xdr:row>
      <xdr:rowOff>67753</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48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58880</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36111" y="6573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165740</xdr:rowOff>
    </xdr:from>
    <xdr:to>
      <xdr:col>67</xdr:col>
      <xdr:colOff>101600</xdr:colOff>
      <xdr:row>38</xdr:row>
      <xdr:rowOff>95890</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650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87017</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47111" y="6602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38299</xdr:rowOff>
    </xdr:from>
    <xdr:ext cx="685572"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a:extLst>
            <a:ext uri="{FF2B5EF4-FFF2-40B4-BE49-F238E27FC236}">
              <a16:creationId xmlns:a16="http://schemas.microsoft.com/office/drawing/2014/main" id="{00000000-0008-0000-0700-00003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31376</xdr:rowOff>
    </xdr:from>
    <xdr:to>
      <xdr:col>85</xdr:col>
      <xdr:colOff>126364</xdr:colOff>
      <xdr:row>59</xdr:row>
      <xdr:rowOff>667</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6317595" y="8775326"/>
          <a:ext cx="1269" cy="1340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4494</xdr:rowOff>
    </xdr:from>
    <xdr:ext cx="534377" cy="259045"/>
    <xdr:sp macro="" textlink="">
      <xdr:nvSpPr>
        <xdr:cNvPr id="574" name="教育費最小値テキスト">
          <a:extLst>
            <a:ext uri="{FF2B5EF4-FFF2-40B4-BE49-F238E27FC236}">
              <a16:creationId xmlns:a16="http://schemas.microsoft.com/office/drawing/2014/main" id="{00000000-0008-0000-0700-00003E020000}"/>
            </a:ext>
          </a:extLst>
        </xdr:cNvPr>
        <xdr:cNvSpPr txBox="1"/>
      </xdr:nvSpPr>
      <xdr:spPr>
        <a:xfrm>
          <a:off x="16370300" y="1012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667</xdr:rowOff>
    </xdr:from>
    <xdr:to>
      <xdr:col>86</xdr:col>
      <xdr:colOff>25400</xdr:colOff>
      <xdr:row>59</xdr:row>
      <xdr:rowOff>667</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1011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149503</xdr:rowOff>
    </xdr:from>
    <xdr:ext cx="599010" cy="259045"/>
    <xdr:sp macro="" textlink="">
      <xdr:nvSpPr>
        <xdr:cNvPr id="576" name="教育費最大値テキスト">
          <a:extLst>
            <a:ext uri="{FF2B5EF4-FFF2-40B4-BE49-F238E27FC236}">
              <a16:creationId xmlns:a16="http://schemas.microsoft.com/office/drawing/2014/main" id="{00000000-0008-0000-0700-000040020000}"/>
            </a:ext>
          </a:extLst>
        </xdr:cNvPr>
        <xdr:cNvSpPr txBox="1"/>
      </xdr:nvSpPr>
      <xdr:spPr>
        <a:xfrm>
          <a:off x="16370300" y="8550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881,340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31376</xdr:rowOff>
    </xdr:from>
    <xdr:to>
      <xdr:col>86</xdr:col>
      <xdr:colOff>25400</xdr:colOff>
      <xdr:row>51</xdr:row>
      <xdr:rowOff>31376</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8775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37272</xdr:rowOff>
    </xdr:from>
    <xdr:to>
      <xdr:col>85</xdr:col>
      <xdr:colOff>127000</xdr:colOff>
      <xdr:row>58</xdr:row>
      <xdr:rowOff>59457</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5481300" y="9981372"/>
          <a:ext cx="838200" cy="22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131948</xdr:rowOff>
    </xdr:from>
    <xdr:ext cx="599010" cy="259045"/>
    <xdr:sp macro="" textlink="">
      <xdr:nvSpPr>
        <xdr:cNvPr id="579" name="教育費平均値テキスト">
          <a:extLst>
            <a:ext uri="{FF2B5EF4-FFF2-40B4-BE49-F238E27FC236}">
              <a16:creationId xmlns:a16="http://schemas.microsoft.com/office/drawing/2014/main" id="{00000000-0008-0000-0700-000043020000}"/>
            </a:ext>
          </a:extLst>
        </xdr:cNvPr>
        <xdr:cNvSpPr txBox="1"/>
      </xdr:nvSpPr>
      <xdr:spPr>
        <a:xfrm>
          <a:off x="16370300" y="97331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109071</xdr:rowOff>
    </xdr:from>
    <xdr:to>
      <xdr:col>85</xdr:col>
      <xdr:colOff>177800</xdr:colOff>
      <xdr:row>58</xdr:row>
      <xdr:rowOff>39221</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6268700" y="9881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59457</xdr:rowOff>
    </xdr:from>
    <xdr:to>
      <xdr:col>81</xdr:col>
      <xdr:colOff>50800</xdr:colOff>
      <xdr:row>58</xdr:row>
      <xdr:rowOff>127840</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4592300" y="10003557"/>
          <a:ext cx="889000" cy="68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128677</xdr:rowOff>
    </xdr:from>
    <xdr:to>
      <xdr:col>81</xdr:col>
      <xdr:colOff>101600</xdr:colOff>
      <xdr:row>58</xdr:row>
      <xdr:rowOff>58827</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430500" y="9901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75354</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181795" y="9676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127840</xdr:rowOff>
    </xdr:from>
    <xdr:to>
      <xdr:col>76</xdr:col>
      <xdr:colOff>114300</xdr:colOff>
      <xdr:row>58</xdr:row>
      <xdr:rowOff>135856</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3703300" y="10071940"/>
          <a:ext cx="889000" cy="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166795</xdr:rowOff>
    </xdr:from>
    <xdr:to>
      <xdr:col>76</xdr:col>
      <xdr:colOff>165100</xdr:colOff>
      <xdr:row>58</xdr:row>
      <xdr:rowOff>96945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4541500" y="9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113472</xdr:rowOff>
    </xdr:from>
    <xdr:ext cx="59901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292795" y="9714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125299</xdr:rowOff>
    </xdr:from>
    <xdr:to>
      <xdr:col>71</xdr:col>
      <xdr:colOff>177800</xdr:colOff>
      <xdr:row>58</xdr:row>
      <xdr:rowOff>135856</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a:off x="12814300" y="10069399"/>
          <a:ext cx="889000" cy="10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163332</xdr:rowOff>
    </xdr:from>
    <xdr:to>
      <xdr:col>72</xdr:col>
      <xdr:colOff>38100</xdr:colOff>
      <xdr:row>58</xdr:row>
      <xdr:rowOff>93482</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3652500" y="993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110009</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403795" y="9711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162213</xdr:rowOff>
    </xdr:from>
    <xdr:to>
      <xdr:col>67</xdr:col>
      <xdr:colOff>101600</xdr:colOff>
      <xdr:row>58</xdr:row>
      <xdr:rowOff>92363</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763500" y="993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108890</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514795" y="9710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157922</xdr:rowOff>
    </xdr:from>
    <xdr:to>
      <xdr:col>85</xdr:col>
      <xdr:colOff>177800</xdr:colOff>
      <xdr:row>58</xdr:row>
      <xdr:rowOff>88072</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6268700" y="993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136349</xdr:rowOff>
    </xdr:from>
    <xdr:ext cx="599010" cy="259045"/>
    <xdr:sp macro="" textlink="">
      <xdr:nvSpPr>
        <xdr:cNvPr id="598" name="教育費該当値テキスト">
          <a:extLst>
            <a:ext uri="{FF2B5EF4-FFF2-40B4-BE49-F238E27FC236}">
              <a16:creationId xmlns:a16="http://schemas.microsoft.com/office/drawing/2014/main" id="{00000000-0008-0000-0700-000056020000}"/>
            </a:ext>
          </a:extLst>
        </xdr:cNvPr>
        <xdr:cNvSpPr txBox="1"/>
      </xdr:nvSpPr>
      <xdr:spPr>
        <a:xfrm>
          <a:off x="16370300" y="9908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8657</xdr:rowOff>
    </xdr:from>
    <xdr:to>
      <xdr:col>81</xdr:col>
      <xdr:colOff>101600</xdr:colOff>
      <xdr:row>58</xdr:row>
      <xdr:rowOff>110257</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430500" y="9952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101384</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181795" y="10045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77040</xdr:rowOff>
    </xdr:from>
    <xdr:to>
      <xdr:col>76</xdr:col>
      <xdr:colOff>165100</xdr:colOff>
      <xdr:row>59</xdr:row>
      <xdr:rowOff>7190</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41500" y="1002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169767</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325111" y="10113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85056</xdr:rowOff>
    </xdr:from>
    <xdr:to>
      <xdr:col>72</xdr:col>
      <xdr:colOff>38100</xdr:colOff>
      <xdr:row>59</xdr:row>
      <xdr:rowOff>15206</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52500" y="10029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6333</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36111" y="10121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74499</xdr:rowOff>
    </xdr:from>
    <xdr:to>
      <xdr:col>67</xdr:col>
      <xdr:colOff>101600</xdr:colOff>
      <xdr:row>59</xdr:row>
      <xdr:rowOff>4649</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763500" y="10018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167226</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547111" y="10111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69</xdr:row>
      <xdr:rowOff>92727</xdr:rowOff>
    </xdr:from>
    <xdr:ext cx="685572"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93716</xdr:rowOff>
    </xdr:from>
    <xdr:to>
      <xdr:col>85</xdr:col>
      <xdr:colOff>126364</xdr:colOff>
      <xdr:row>79</xdr:row>
      <xdr:rowOff>44450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095216"/>
          <a:ext cx="1269" cy="1493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70808</xdr:rowOff>
    </xdr:from>
    <xdr:ext cx="249299" cy="25904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615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40393</xdr:rowOff>
    </xdr:from>
    <xdr:ext cx="690189" cy="259045"/>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18704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1,176,208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93716</xdr:rowOff>
    </xdr:from>
    <xdr:to>
      <xdr:col>86</xdr:col>
      <xdr:colOff>25400</xdr:colOff>
      <xdr:row>70</xdr:row>
      <xdr:rowOff>93716</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095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7159</xdr:rowOff>
    </xdr:from>
    <xdr:to>
      <xdr:col>85</xdr:col>
      <xdr:colOff>127000</xdr:colOff>
      <xdr:row>79</xdr:row>
      <xdr:rowOff>44450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5481300" y="13380259"/>
          <a:ext cx="838200" cy="208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115257</xdr:rowOff>
    </xdr:from>
    <xdr:ext cx="534377" cy="259045"/>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488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136830</xdr:rowOff>
    </xdr:from>
    <xdr:to>
      <xdr:col>85</xdr:col>
      <xdr:colOff>177800</xdr:colOff>
      <xdr:row>79</xdr:row>
      <xdr:rowOff>66980</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50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44363</xdr:rowOff>
    </xdr:from>
    <xdr:to>
      <xdr:col>81</xdr:col>
      <xdr:colOff>50800</xdr:colOff>
      <xdr:row>79</xdr:row>
      <xdr:rowOff>44450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4592300" y="13588913"/>
          <a:ext cx="889000" cy="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132547</xdr:rowOff>
    </xdr:from>
    <xdr:to>
      <xdr:col>81</xdr:col>
      <xdr:colOff>101600</xdr:colOff>
      <xdr:row>79</xdr:row>
      <xdr:rowOff>62697</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50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79224</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14111" y="13280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43876</xdr:rowOff>
    </xdr:from>
    <xdr:to>
      <xdr:col>76</xdr:col>
      <xdr:colOff>114300</xdr:colOff>
      <xdr:row>79</xdr:row>
      <xdr:rowOff>44363</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3703300" y="13588426"/>
          <a:ext cx="889000" cy="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131718</xdr:rowOff>
    </xdr:from>
    <xdr:to>
      <xdr:col>76</xdr:col>
      <xdr:colOff>165100</xdr:colOff>
      <xdr:row>79</xdr:row>
      <xdr:rowOff>61868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50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78395</xdr:rowOff>
    </xdr:from>
    <xdr:ext cx="534377"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25111" y="13280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33835</xdr:rowOff>
    </xdr:from>
    <xdr:to>
      <xdr:col>71</xdr:col>
      <xdr:colOff>177800</xdr:colOff>
      <xdr:row>79</xdr:row>
      <xdr:rowOff>43876</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2814300" y="13578385"/>
          <a:ext cx="889000" cy="10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133102</xdr:rowOff>
    </xdr:from>
    <xdr:to>
      <xdr:col>72</xdr:col>
      <xdr:colOff>38100</xdr:colOff>
      <xdr:row>79</xdr:row>
      <xdr:rowOff>63252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50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79779</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36111" y="13281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135145</xdr:rowOff>
    </xdr:from>
    <xdr:to>
      <xdr:col>67</xdr:col>
      <xdr:colOff>101600</xdr:colOff>
      <xdr:row>79</xdr:row>
      <xdr:rowOff>65295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50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81822</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47111" y="13283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127809</xdr:rowOff>
    </xdr:from>
    <xdr:to>
      <xdr:col>85</xdr:col>
      <xdr:colOff>177800</xdr:colOff>
      <xdr:row>78</xdr:row>
      <xdr:rowOff>57959</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3329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150686</xdr:rowOff>
    </xdr:from>
    <xdr:ext cx="599010" cy="25904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31808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165013</xdr:rowOff>
    </xdr:from>
    <xdr:to>
      <xdr:col>76</xdr:col>
      <xdr:colOff>165100</xdr:colOff>
      <xdr:row>79</xdr:row>
      <xdr:rowOff>95163</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353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79</xdr:row>
      <xdr:rowOff>86290</xdr:rowOff>
    </xdr:from>
    <xdr:ext cx="313932"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435333" y="136308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164526</xdr:rowOff>
    </xdr:from>
    <xdr:to>
      <xdr:col>72</xdr:col>
      <xdr:colOff>38100</xdr:colOff>
      <xdr:row>79</xdr:row>
      <xdr:rowOff>94676</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537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85803</xdr:rowOff>
    </xdr:from>
    <xdr:ext cx="378565"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514017" y="136303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154485</xdr:rowOff>
    </xdr:from>
    <xdr:to>
      <xdr:col>67</xdr:col>
      <xdr:colOff>101600</xdr:colOff>
      <xdr:row>79</xdr:row>
      <xdr:rowOff>84635</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3527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75762</xdr:rowOff>
    </xdr:from>
    <xdr:ext cx="469744"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579428" y="13620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公債費グラフ枠">
          <a:extLst>
            <a:ext uri="{FF2B5EF4-FFF2-40B4-BE49-F238E27FC236}">
              <a16:creationId xmlns:a16="http://schemas.microsoft.com/office/drawing/2014/main" id="{00000000-0008-0000-07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42401</xdr:rowOff>
    </xdr:from>
    <xdr:to>
      <xdr:col>85</xdr:col>
      <xdr:colOff>126364</xdr:colOff>
      <xdr:row>98</xdr:row>
      <xdr:rowOff>160134</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6317595" y="15644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163961</xdr:rowOff>
    </xdr:from>
    <xdr:ext cx="534377" cy="259045"/>
    <xdr:sp macro="" textlink="">
      <xdr:nvSpPr>
        <xdr:cNvPr id="688" name="公債費最小値テキスト">
          <a:extLst>
            <a:ext uri="{FF2B5EF4-FFF2-40B4-BE49-F238E27FC236}">
              <a16:creationId xmlns:a16="http://schemas.microsoft.com/office/drawing/2014/main" id="{00000000-0008-0000-0700-0000B0020000}"/>
            </a:ext>
          </a:extLst>
        </xdr:cNvPr>
        <xdr:cNvSpPr txBox="1"/>
      </xdr:nvSpPr>
      <xdr:spPr>
        <a:xfrm>
          <a:off x="16370300" y="1696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160134</xdr:rowOff>
    </xdr:from>
    <xdr:to>
      <xdr:col>86</xdr:col>
      <xdr:colOff>25400</xdr:colOff>
      <xdr:row>98</xdr:row>
      <xdr:rowOff>160134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6230600" y="16962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160528</xdr:rowOff>
    </xdr:from>
    <xdr:ext cx="599010" cy="259045"/>
    <xdr:sp macro="" textlink="">
      <xdr:nvSpPr>
        <xdr:cNvPr id="690" name="公債費最大値テキスト">
          <a:extLst>
            <a:ext uri="{FF2B5EF4-FFF2-40B4-BE49-F238E27FC236}">
              <a16:creationId xmlns:a16="http://schemas.microsoft.com/office/drawing/2014/main" id="{00000000-0008-0000-0700-0000B2020000}"/>
            </a:ext>
          </a:extLst>
        </xdr:cNvPr>
        <xdr:cNvSpPr txBox="1"/>
      </xdr:nvSpPr>
      <xdr:spPr>
        <a:xfrm>
          <a:off x="16370300" y="15419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721,076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42401</xdr:rowOff>
    </xdr:from>
    <xdr:to>
      <xdr:col>86</xdr:col>
      <xdr:colOff>25400</xdr:colOff>
      <xdr:row>91</xdr:row>
      <xdr:rowOff>42401</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5644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32378</xdr:rowOff>
    </xdr:from>
    <xdr:to>
      <xdr:col>85</xdr:col>
      <xdr:colOff>127000</xdr:colOff>
      <xdr:row>98</xdr:row>
      <xdr:rowOff>36350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5481300" y="16834478"/>
          <a:ext cx="838200" cy="3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18873</xdr:rowOff>
    </xdr:from>
    <xdr:ext cx="599010" cy="259045"/>
    <xdr:sp macro="" textlink="">
      <xdr:nvSpPr>
        <xdr:cNvPr id="693" name="公債費平均値テキスト">
          <a:extLst>
            <a:ext uri="{FF2B5EF4-FFF2-40B4-BE49-F238E27FC236}">
              <a16:creationId xmlns:a16="http://schemas.microsoft.com/office/drawing/2014/main" id="{00000000-0008-0000-0700-0000B5020000}"/>
            </a:ext>
          </a:extLst>
        </xdr:cNvPr>
        <xdr:cNvSpPr txBox="1"/>
      </xdr:nvSpPr>
      <xdr:spPr>
        <a:xfrm>
          <a:off x="16370300" y="164780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167446</xdr:rowOff>
    </xdr:from>
    <xdr:to>
      <xdr:col>85</xdr:col>
      <xdr:colOff>177800</xdr:colOff>
      <xdr:row>97</xdr:row>
      <xdr:rowOff>97596</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6268700" y="1662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36350</xdr:rowOff>
    </xdr:from>
    <xdr:to>
      <xdr:col>81</xdr:col>
      <xdr:colOff>50800</xdr:colOff>
      <xdr:row>98</xdr:row>
      <xdr:rowOff>39097</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4592300" y="16838450"/>
          <a:ext cx="889000" cy="2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7579</xdr:rowOff>
    </xdr:from>
    <xdr:to>
      <xdr:col>81</xdr:col>
      <xdr:colOff>101600</xdr:colOff>
      <xdr:row>97</xdr:row>
      <xdr:rowOff>109179</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5430500" y="1663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125706</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181795" y="16413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39097</xdr:rowOff>
    </xdr:from>
    <xdr:to>
      <xdr:col>76</xdr:col>
      <xdr:colOff>114300</xdr:colOff>
      <xdr:row>98</xdr:row>
      <xdr:rowOff>45548</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flipV="1">
          <a:off x="13703300" y="16841197"/>
          <a:ext cx="889000" cy="6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10579</xdr:rowOff>
    </xdr:from>
    <xdr:to>
      <xdr:col>76</xdr:col>
      <xdr:colOff>165100</xdr:colOff>
      <xdr:row>97</xdr:row>
      <xdr:rowOff>112179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4541500" y="166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128706</xdr:rowOff>
    </xdr:from>
    <xdr:ext cx="59901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292795" y="16416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45548</xdr:rowOff>
    </xdr:from>
    <xdr:to>
      <xdr:col>71</xdr:col>
      <xdr:colOff>177800</xdr:colOff>
      <xdr:row>98</xdr:row>
      <xdr:rowOff>54547</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2814300" y="16847648"/>
          <a:ext cx="889000" cy="8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36629</xdr:rowOff>
    </xdr:from>
    <xdr:to>
      <xdr:col>72</xdr:col>
      <xdr:colOff>38100</xdr:colOff>
      <xdr:row>97</xdr:row>
      <xdr:rowOff>138229</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3652500" y="1666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154756</xdr:rowOff>
    </xdr:from>
    <xdr:ext cx="59901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403795" y="16442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50507</xdr:rowOff>
    </xdr:from>
    <xdr:to>
      <xdr:col>67</xdr:col>
      <xdr:colOff>101600</xdr:colOff>
      <xdr:row>97</xdr:row>
      <xdr:rowOff>152107</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2763500" y="1668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168634</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514795" y="16456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153028</xdr:rowOff>
    </xdr:from>
    <xdr:to>
      <xdr:col>85</xdr:col>
      <xdr:colOff>177800</xdr:colOff>
      <xdr:row>98</xdr:row>
      <xdr:rowOff>83178</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6268700" y="16783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131455</xdr:rowOff>
    </xdr:from>
    <xdr:ext cx="534377" cy="259045"/>
    <xdr:sp macro="" textlink="">
      <xdr:nvSpPr>
        <xdr:cNvPr id="712" name="公債費該当値テキスト">
          <a:extLst>
            <a:ext uri="{FF2B5EF4-FFF2-40B4-BE49-F238E27FC236}">
              <a16:creationId xmlns:a16="http://schemas.microsoft.com/office/drawing/2014/main" id="{00000000-0008-0000-0700-0000C8020000}"/>
            </a:ext>
          </a:extLst>
        </xdr:cNvPr>
        <xdr:cNvSpPr txBox="1"/>
      </xdr:nvSpPr>
      <xdr:spPr>
        <a:xfrm>
          <a:off x="16370300" y="16762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157000</xdr:rowOff>
    </xdr:from>
    <xdr:to>
      <xdr:col>81</xdr:col>
      <xdr:colOff>101600</xdr:colOff>
      <xdr:row>98</xdr:row>
      <xdr:rowOff>87150</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5430500" y="1678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78277</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214111" y="16880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159747</xdr:rowOff>
    </xdr:from>
    <xdr:to>
      <xdr:col>76</xdr:col>
      <xdr:colOff>165100</xdr:colOff>
      <xdr:row>98</xdr:row>
      <xdr:rowOff>89897</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4541500" y="16790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81024</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325111" y="16883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166198</xdr:rowOff>
    </xdr:from>
    <xdr:to>
      <xdr:col>72</xdr:col>
      <xdr:colOff>38100</xdr:colOff>
      <xdr:row>98</xdr:row>
      <xdr:rowOff>96348</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3652500" y="16796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87475</xdr:rowOff>
    </xdr:from>
    <xdr:ext cx="534377"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3436111" y="16889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3747</xdr:rowOff>
    </xdr:from>
    <xdr:to>
      <xdr:col>67</xdr:col>
      <xdr:colOff>101600</xdr:colOff>
      <xdr:row>98</xdr:row>
      <xdr:rowOff>105347</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2763500" y="16805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96474</xdr:rowOff>
    </xdr:from>
    <xdr:ext cx="534377"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547111" y="16898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a:extLst>
            <a:ext uri="{FF2B5EF4-FFF2-40B4-BE49-F238E27FC236}">
              <a16:creationId xmlns:a16="http://schemas.microsoft.com/office/drawing/2014/main" id="{00000000-0008-0000-07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59755</xdr:rowOff>
    </xdr:from>
    <xdr:to>
      <xdr:col>116</xdr:col>
      <xdr:colOff>62864</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2159595" y="5203255"/>
          <a:ext cx="1269" cy="15821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110071</xdr:rowOff>
    </xdr:from>
    <xdr:ext cx="249299" cy="259045"/>
    <xdr:sp macro="" textlink="">
      <xdr:nvSpPr>
        <xdr:cNvPr id="747" name="諸支出金最小値テキスト">
          <a:extLst>
            <a:ext uri="{FF2B5EF4-FFF2-40B4-BE49-F238E27FC236}">
              <a16:creationId xmlns:a16="http://schemas.microsoft.com/office/drawing/2014/main" id="{00000000-0008-0000-0700-0000EB020000}"/>
            </a:ext>
          </a:extLst>
        </xdr:cNvPr>
        <xdr:cNvSpPr txBox="1"/>
      </xdr:nvSpPr>
      <xdr:spPr>
        <a:xfrm>
          <a:off x="22212300" y="6796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6432</xdr:rowOff>
    </xdr:from>
    <xdr:ext cx="534377" cy="259045"/>
    <xdr:sp macro="" textlink="">
      <xdr:nvSpPr>
        <xdr:cNvPr id="749" name="諸支出金最大値テキスト">
          <a:extLst>
            <a:ext uri="{FF2B5EF4-FFF2-40B4-BE49-F238E27FC236}">
              <a16:creationId xmlns:a16="http://schemas.microsoft.com/office/drawing/2014/main" id="{00000000-0008-0000-0700-0000ED020000}"/>
            </a:ext>
          </a:extLst>
        </xdr:cNvPr>
        <xdr:cNvSpPr txBox="1"/>
      </xdr:nvSpPr>
      <xdr:spPr>
        <a:xfrm>
          <a:off x="22212300" y="497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48,448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59755</xdr:rowOff>
    </xdr:from>
    <xdr:to>
      <xdr:col>116</xdr:col>
      <xdr:colOff>152400</xdr:colOff>
      <xdr:row>30</xdr:row>
      <xdr:rowOff>59755</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2072600" y="5203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27522</xdr:rowOff>
    </xdr:from>
    <xdr:ext cx="469744" cy="259045"/>
    <xdr:sp macro="" textlink="">
      <xdr:nvSpPr>
        <xdr:cNvPr id="752" name="諸支出金平均値テキスト">
          <a:extLst>
            <a:ext uri="{FF2B5EF4-FFF2-40B4-BE49-F238E27FC236}">
              <a16:creationId xmlns:a16="http://schemas.microsoft.com/office/drawing/2014/main" id="{00000000-0008-0000-0700-0000F0020000}"/>
            </a:ext>
          </a:extLst>
        </xdr:cNvPr>
        <xdr:cNvSpPr txBox="1"/>
      </xdr:nvSpPr>
      <xdr:spPr>
        <a:xfrm>
          <a:off x="22212300" y="65426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4645</xdr:rowOff>
    </xdr:from>
    <xdr:to>
      <xdr:col>116</xdr:col>
      <xdr:colOff>114300</xdr:colOff>
      <xdr:row>39</xdr:row>
      <xdr:rowOff>106245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2110700" y="6691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11372</xdr:rowOff>
    </xdr:from>
    <xdr:to>
      <xdr:col>112</xdr:col>
      <xdr:colOff>38100</xdr:colOff>
      <xdr:row>39</xdr:row>
      <xdr:rowOff>112972</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1272500" y="6697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129499</xdr:rowOff>
    </xdr:from>
    <xdr:ext cx="469744"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088428" y="647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18752</xdr:rowOff>
    </xdr:from>
    <xdr:to>
      <xdr:col>107</xdr:col>
      <xdr:colOff>101600</xdr:colOff>
      <xdr:row>39</xdr:row>
      <xdr:rowOff>120352</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0383500" y="670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136879</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5017" y="6480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25349</xdr:rowOff>
    </xdr:from>
    <xdr:to>
      <xdr:col>102</xdr:col>
      <xdr:colOff>165100</xdr:colOff>
      <xdr:row>39</xdr:row>
      <xdr:rowOff>126949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9494500" y="671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143476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6017" y="64871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31391</xdr:rowOff>
    </xdr:from>
    <xdr:to>
      <xdr:col>98</xdr:col>
      <xdr:colOff>38100</xdr:colOff>
      <xdr:row>39</xdr:row>
      <xdr:rowOff>132991</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18605500" y="671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149518</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7017" y="64931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154521</xdr:rowOff>
    </xdr:from>
    <xdr:ext cx="249299" cy="259045"/>
    <xdr:sp macro="" textlink="">
      <xdr:nvSpPr>
        <xdr:cNvPr id="771" name="諸支出金該当値テキスト">
          <a:extLst>
            <a:ext uri="{FF2B5EF4-FFF2-40B4-BE49-F238E27FC236}">
              <a16:creationId xmlns:a16="http://schemas.microsoft.com/office/drawing/2014/main" id="{00000000-0008-0000-0700-000003030000}"/>
            </a:ext>
          </a:extLst>
        </xdr:cNvPr>
        <xdr:cNvSpPr txBox="1"/>
      </xdr:nvSpPr>
      <xdr:spPr>
        <a:xfrm>
          <a:off x="22212300" y="6669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山形県平均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a:extLst>
            <a:ext uri="{FF2B5EF4-FFF2-40B4-BE49-F238E27FC236}">
              <a16:creationId xmlns:a16="http://schemas.microsoft.com/office/drawing/2014/main" id="{00000000-0008-0000-07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a:extLst>
            <a:ext uri="{FF2B5EF4-FFF2-40B4-BE49-F238E27FC236}">
              <a16:creationId xmlns:a16="http://schemas.microsoft.com/office/drawing/2014/main" id="{00000000-0008-0000-0700-00001C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a:extLst>
            <a:ext uri="{FF2B5EF4-FFF2-40B4-BE49-F238E27FC236}">
              <a16:creationId xmlns:a16="http://schemas.microsoft.com/office/drawing/2014/main" id="{00000000-0008-0000-0700-00001E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a:extLst>
            <a:ext uri="{FF2B5EF4-FFF2-40B4-BE49-F238E27FC236}">
              <a16:creationId xmlns:a16="http://schemas.microsoft.com/office/drawing/2014/main" id="{00000000-0008-0000-0700-000021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a:extLst>
            <a:ext uri="{FF2B5EF4-FFF2-40B4-BE49-F238E27FC236}">
              <a16:creationId xmlns:a16="http://schemas.microsoft.com/office/drawing/2014/main" id="{00000000-0008-0000-0700-000034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a:extLst>
            <a:ext uri="{FF2B5EF4-FFF2-40B4-BE49-F238E27FC236}">
              <a16:creationId xmlns:a16="http://schemas.microsoft.com/office/drawing/2014/main" id="{00000000-0008-0000-0700-00003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総務費については、一人当たり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438,545</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82,439</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円増加しており、類似団体平均と比較して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45,822</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円上回っている。ふるさと納税事業や光ケーブル移設事業の増加が主な要因となっている。</a:t>
          </a: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民生費については、一人当たり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290,478</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90,046</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円増加しており、類似団体平均と比較して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4,598</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円上回っている。住民税非課税世帯及び低所得者等応援給付金事業や豪雨災害緊急支援給付金事業の増加が主な要因となっている。</a:t>
          </a: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衛生費については、一人当たり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124,800</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49,935</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円増加しており、類似団体平均と比較して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22,825</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円下回っている。令和６年７月豪雨災害に係る損壊家屋等解体運搬事業や災害廃棄物収集運搬事業の増加が主な要因となっている。</a:t>
          </a: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土木費については一人当たり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82,687</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47,176</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円減少しており、類似団体平均と比較して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102,466</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円下回っている。橋りょう維持修繕事業や除雪機械整備事業が減少の主な要因となっている。</a:t>
          </a: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消防費については、一人当たり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69,364</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24,777</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円増加しており、類似団体平均と比較して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3,677</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円上回っている。防災行政無線更新事業が増加の主な要因となっている。</a:t>
          </a: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教育費については、一人当たり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142,729</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13,586</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円増加しており、類似団体平均と比較して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29,918</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円下回っている。中央公民館</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体</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育室舞台吊物改修事業や多目的運動公園遊具整備事業が増加の主な要因となっている。</a:t>
          </a:r>
        </a:p>
        <a:p>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災害復旧事業費については、一人当たり</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164,363</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円となっており、前年度と比較して皆増しており、類似団体平均と比較して</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142,104</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円上回っている。令和６年７月豪雨災害に係る公共土木施設災害及び農林水産業施設災害復旧事業によるものとなっている。引き続き、今後も歳出の適正化に努めていく。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山形県鮭川村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６</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、令和６年７月豪雨災害の発生により財政調整基金の取崩を行ったことにより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実質単年度収支が赤字となった。</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今後も</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適正な収支バランスと基金残高の維持に努める。</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山形県鮭川村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本村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の全会計にかかる実質赤字額及び資金の不足額は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な</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い。</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鮭川村簡易水道事業会計及び鮭川村農業集落排水事業会計については、令和６年度より法適用へ移行した。</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今後も各会計とも健全な財政運営に努める。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5" zoomScaleNormal="85"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6440754</v>
      </c>
      <c r="BO4" s="371"/>
      <c r="BP4" s="371"/>
      <c r="BQ4" s="371"/>
      <c r="BR4" s="371"/>
      <c r="BS4" s="371"/>
      <c r="BT4" s="371"/>
      <c r="BU4" s="372"/>
      <c r="BV4" s="370">
        <v>4900574</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15</v>
      </c>
      <c r="CU4" s="377"/>
      <c r="CV4" s="377"/>
      <c r="CW4" s="377"/>
      <c r="CX4" s="377"/>
      <c r="CY4" s="377"/>
      <c r="CZ4" s="377"/>
      <c r="DA4" s="378"/>
      <c r="DB4" s="376">
        <v>16.5</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5725237</v>
      </c>
      <c r="BO5" s="408"/>
      <c r="BP5" s="408"/>
      <c r="BQ5" s="408"/>
      <c r="BR5" s="408"/>
      <c r="BS5" s="408"/>
      <c r="BT5" s="408"/>
      <c r="BU5" s="409"/>
      <c r="BV5" s="407">
        <v>4477645</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86.7</v>
      </c>
      <c r="CU5" s="405"/>
      <c r="CV5" s="405"/>
      <c r="CW5" s="405"/>
      <c r="CX5" s="405"/>
      <c r="CY5" s="405"/>
      <c r="CZ5" s="405"/>
      <c r="DA5" s="406"/>
      <c r="DB5" s="404">
        <v>82.1</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715517</v>
      </c>
      <c r="BO6" s="408"/>
      <c r="BP6" s="408"/>
      <c r="BQ6" s="408"/>
      <c r="BR6" s="408"/>
      <c r="BS6" s="408"/>
      <c r="BT6" s="408"/>
      <c r="BU6" s="409"/>
      <c r="BV6" s="407">
        <v>422929</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86.8</v>
      </c>
      <c r="CU6" s="445"/>
      <c r="CV6" s="445"/>
      <c r="CW6" s="445"/>
      <c r="CX6" s="445"/>
      <c r="CY6" s="445"/>
      <c r="CZ6" s="445"/>
      <c r="DA6" s="446"/>
      <c r="DB6" s="444">
        <v>82.4</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329996</v>
      </c>
      <c r="BO7" s="408"/>
      <c r="BP7" s="408"/>
      <c r="BQ7" s="408"/>
      <c r="BR7" s="408"/>
      <c r="BS7" s="408"/>
      <c r="BT7" s="408"/>
      <c r="BU7" s="409"/>
      <c r="BV7" s="407">
        <v>9144</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2573625</v>
      </c>
      <c r="CU7" s="408"/>
      <c r="CV7" s="408"/>
      <c r="CW7" s="408"/>
      <c r="CX7" s="408"/>
      <c r="CY7" s="408"/>
      <c r="CZ7" s="408"/>
      <c r="DA7" s="409"/>
      <c r="DB7" s="407">
        <v>2509416</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385521</v>
      </c>
      <c r="BO8" s="408"/>
      <c r="BP8" s="408"/>
      <c r="BQ8" s="408"/>
      <c r="BR8" s="408"/>
      <c r="BS8" s="408"/>
      <c r="BT8" s="408"/>
      <c r="BU8" s="409"/>
      <c r="BV8" s="407">
        <v>413785</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0.17</v>
      </c>
      <c r="CU8" s="448"/>
      <c r="CV8" s="448"/>
      <c r="CW8" s="448"/>
      <c r="CX8" s="448"/>
      <c r="CY8" s="448"/>
      <c r="CZ8" s="448"/>
      <c r="DA8" s="449"/>
      <c r="DB8" s="447">
        <v>0.17</v>
      </c>
      <c r="DC8" s="448"/>
      <c r="DD8" s="448"/>
      <c r="DE8" s="448"/>
      <c r="DF8" s="448"/>
      <c r="DG8" s="448"/>
      <c r="DH8" s="448"/>
      <c r="DI8" s="449"/>
    </row>
    <row r="9" spans="1:119" ht="18.75" customHeight="1" thickBot="1" x14ac:dyDescent="0.25">
      <c r="A9" s="169"/>
      <c r="B9" s="401" t="s">
        <v>106</v>
      </c>
      <c r="C9" s="402"/>
      <c r="D9" s="402"/>
      <c r="E9" s="402"/>
      <c r="F9" s="402"/>
      <c r="G9" s="402"/>
      <c r="H9" s="402"/>
      <c r="I9" s="402"/>
      <c r="J9" s="402"/>
      <c r="K9" s="450"/>
      <c r="L9" s="451" t="s">
        <v>107</v>
      </c>
      <c r="M9" s="452"/>
      <c r="N9" s="452"/>
      <c r="O9" s="452"/>
      <c r="P9" s="452"/>
      <c r="Q9" s="453"/>
      <c r="R9" s="454">
        <v>3902</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-28264</v>
      </c>
      <c r="BO9" s="408"/>
      <c r="BP9" s="408"/>
      <c r="BQ9" s="408"/>
      <c r="BR9" s="408"/>
      <c r="BS9" s="408"/>
      <c r="BT9" s="408"/>
      <c r="BU9" s="409"/>
      <c r="BV9" s="407">
        <v>68335</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7.9</v>
      </c>
      <c r="CU9" s="405"/>
      <c r="CV9" s="405"/>
      <c r="CW9" s="405"/>
      <c r="CX9" s="405"/>
      <c r="CY9" s="405"/>
      <c r="CZ9" s="405"/>
      <c r="DA9" s="406"/>
      <c r="DB9" s="404">
        <v>9.6999999999999993</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112</v>
      </c>
      <c r="M10" s="437"/>
      <c r="N10" s="437"/>
      <c r="O10" s="437"/>
      <c r="P10" s="437"/>
      <c r="Q10" s="438"/>
      <c r="R10" s="458">
        <v>4317</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580233</v>
      </c>
      <c r="BO10" s="408"/>
      <c r="BP10" s="408"/>
      <c r="BQ10" s="408"/>
      <c r="BR10" s="408"/>
      <c r="BS10" s="408"/>
      <c r="BT10" s="408"/>
      <c r="BU10" s="409"/>
      <c r="BV10" s="407">
        <v>180027</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114</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3659</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600000</v>
      </c>
      <c r="BO12" s="408"/>
      <c r="BP12" s="408"/>
      <c r="BQ12" s="408"/>
      <c r="BR12" s="408"/>
      <c r="BS12" s="408"/>
      <c r="BT12" s="408"/>
      <c r="BU12" s="409"/>
      <c r="BV12" s="407">
        <v>310000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3633</v>
      </c>
      <c r="S13" s="492"/>
      <c r="T13" s="492"/>
      <c r="U13" s="492"/>
      <c r="V13" s="493"/>
      <c r="W13" s="423" t="s">
        <v>131</v>
      </c>
      <c r="X13" s="424"/>
      <c r="Y13" s="424"/>
      <c r="Z13" s="424"/>
      <c r="AA13" s="424"/>
      <c r="AB13" s="414"/>
      <c r="AC13" s="458">
        <v>647</v>
      </c>
      <c r="AD13" s="459"/>
      <c r="AE13" s="459"/>
      <c r="AF13" s="459"/>
      <c r="AG13" s="501"/>
      <c r="AH13" s="458">
        <v>612</v>
      </c>
      <c r="AI13" s="459"/>
      <c r="AJ13" s="459"/>
      <c r="AK13" s="459"/>
      <c r="AL13" s="460"/>
      <c r="AM13" s="436" t="s">
        <v>132</v>
      </c>
      <c r="AN13" s="437"/>
      <c r="AO13" s="437"/>
      <c r="AP13" s="437"/>
      <c r="AQ13" s="437"/>
      <c r="AR13" s="437"/>
      <c r="AS13" s="437"/>
      <c r="AT13" s="438"/>
      <c r="AU13" s="439" t="s">
        <v>114</v>
      </c>
      <c r="AV13" s="440"/>
      <c r="AW13" s="440"/>
      <c r="AX13" s="440"/>
      <c r="AY13" s="441" t="s">
        <v>133</v>
      </c>
      <c r="AZ13" s="442"/>
      <c r="BA13" s="442"/>
      <c r="BB13" s="442"/>
      <c r="BC13" s="442"/>
      <c r="BD13" s="442"/>
      <c r="BE13" s="442"/>
      <c r="BF13" s="442"/>
      <c r="BG13" s="442"/>
      <c r="BH13" s="442"/>
      <c r="BI13" s="442"/>
      <c r="BJ13" s="442"/>
      <c r="BK13" s="442"/>
      <c r="BL13" s="442"/>
      <c r="BM13" s="443"/>
      <c r="BN13" s="407">
        <v>-48031</v>
      </c>
      <c r="BO13" s="408"/>
      <c r="BP13" s="408"/>
      <c r="BQ13" s="408"/>
      <c r="BR13" s="408"/>
      <c r="BS13" s="408"/>
      <c r="BT13" s="408"/>
      <c r="BU13" s="409"/>
      <c r="BV13" s="407">
        <v>-61638</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5.5</v>
      </c>
      <c r="CU13" s="405"/>
      <c r="CV13" s="405"/>
      <c r="CW13" s="405"/>
      <c r="CX13" s="405"/>
      <c r="CY13" s="405"/>
      <c r="CZ13" s="405"/>
      <c r="DA13" s="406"/>
      <c r="DB13" s="404">
        <v>5.5</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3767</v>
      </c>
      <c r="S14" s="492"/>
      <c r="T14" s="492"/>
      <c r="U14" s="492"/>
      <c r="V14" s="493"/>
      <c r="W14" s="397"/>
      <c r="X14" s="398"/>
      <c r="Y14" s="398"/>
      <c r="Z14" s="398"/>
      <c r="AA14" s="398"/>
      <c r="AB14" s="387"/>
      <c r="AC14" s="494">
        <v>29.8</v>
      </c>
      <c r="AD14" s="495"/>
      <c r="AE14" s="495"/>
      <c r="AF14" s="495"/>
      <c r="AG14" s="496"/>
      <c r="AH14" s="494">
        <v>27.4</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3740</v>
      </c>
      <c r="S15" s="492"/>
      <c r="T15" s="492"/>
      <c r="U15" s="492"/>
      <c r="V15" s="493"/>
      <c r="W15" s="423" t="s">
        <v>137</v>
      </c>
      <c r="X15" s="424"/>
      <c r="Y15" s="424"/>
      <c r="Z15" s="424"/>
      <c r="AA15" s="424"/>
      <c r="AB15" s="414"/>
      <c r="AC15" s="458">
        <v>582</v>
      </c>
      <c r="AD15" s="459"/>
      <c r="AE15" s="459"/>
      <c r="AF15" s="459"/>
      <c r="AG15" s="501"/>
      <c r="AH15" s="458">
        <v>643</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417929</v>
      </c>
      <c r="BO15" s="371"/>
      <c r="BP15" s="371"/>
      <c r="BQ15" s="371"/>
      <c r="BR15" s="371"/>
      <c r="BS15" s="371"/>
      <c r="BT15" s="371"/>
      <c r="BU15" s="372"/>
      <c r="BV15" s="370">
        <v>403375</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26.8</v>
      </c>
      <c r="AD16" s="495"/>
      <c r="AE16" s="495"/>
      <c r="AF16" s="495"/>
      <c r="AG16" s="496"/>
      <c r="AH16" s="494">
        <v>28.8</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2470264</v>
      </c>
      <c r="BO16" s="408"/>
      <c r="BP16" s="408"/>
      <c r="BQ16" s="408"/>
      <c r="BR16" s="408"/>
      <c r="BS16" s="408"/>
      <c r="BT16" s="408"/>
      <c r="BU16" s="409"/>
      <c r="BV16" s="407">
        <v>2407787</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141</v>
      </c>
      <c r="S17" s="514"/>
      <c r="T17" s="514"/>
      <c r="U17" s="514"/>
      <c r="V17" s="515"/>
      <c r="W17" s="423" t="s">
        <v>144</v>
      </c>
      <c r="X17" s="424"/>
      <c r="Y17" s="424"/>
      <c r="Z17" s="424"/>
      <c r="AA17" s="424"/>
      <c r="AB17" s="414"/>
      <c r="AC17" s="458">
        <v>943</v>
      </c>
      <c r="AD17" s="459"/>
      <c r="AE17" s="459"/>
      <c r="AF17" s="459"/>
      <c r="AG17" s="501"/>
      <c r="AH17" s="458">
        <v>980</v>
      </c>
      <c r="AI17" s="459"/>
      <c r="AJ17" s="459"/>
      <c r="AK17" s="459"/>
      <c r="AL17" s="460"/>
      <c r="AM17" s="436"/>
      <c r="AN17" s="437"/>
      <c r="AO17" s="437"/>
      <c r="AP17" s="437"/>
      <c r="AQ17" s="437"/>
      <c r="AR17" s="437"/>
      <c r="AS17" s="437"/>
      <c r="AT17" s="438"/>
      <c r="AU17" s="439"/>
      <c r="AV17" s="440"/>
      <c r="AW17" s="440"/>
      <c r="AX17" s="440"/>
      <c r="AY17" s="441" t="s">
        <v>145</v>
      </c>
      <c r="AZ17" s="442"/>
      <c r="BA17" s="442"/>
      <c r="BB17" s="442"/>
      <c r="BC17" s="442"/>
      <c r="BD17" s="442"/>
      <c r="BE17" s="442"/>
      <c r="BF17" s="442"/>
      <c r="BG17" s="442"/>
      <c r="BH17" s="442"/>
      <c r="BI17" s="442"/>
      <c r="BJ17" s="442"/>
      <c r="BK17" s="442"/>
      <c r="BL17" s="442"/>
      <c r="BM17" s="443"/>
      <c r="BN17" s="407">
        <v>515493</v>
      </c>
      <c r="BO17" s="408"/>
      <c r="BP17" s="408"/>
      <c r="BQ17" s="408"/>
      <c r="BR17" s="408"/>
      <c r="BS17" s="408"/>
      <c r="BT17" s="408"/>
      <c r="BU17" s="409"/>
      <c r="BV17" s="407">
        <v>496478</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146</v>
      </c>
      <c r="C18" s="450"/>
      <c r="D18" s="450"/>
      <c r="E18" s="530"/>
      <c r="F18" s="530"/>
      <c r="G18" s="530"/>
      <c r="H18" s="530"/>
      <c r="I18" s="530"/>
      <c r="J18" s="530"/>
      <c r="K18" s="530"/>
      <c r="L18" s="531">
        <v>122.14</v>
      </c>
      <c r="M18" s="531"/>
      <c r="N18" s="531"/>
      <c r="O18" s="531"/>
      <c r="P18" s="531"/>
      <c r="Q18" s="531"/>
      <c r="R18" s="532"/>
      <c r="S18" s="532"/>
      <c r="T18" s="532"/>
      <c r="U18" s="532"/>
      <c r="V18" s="533"/>
      <c r="W18" s="425"/>
      <c r="X18" s="426"/>
      <c r="Y18" s="426"/>
      <c r="Z18" s="426"/>
      <c r="AA18" s="426"/>
      <c r="AB18" s="417"/>
      <c r="AC18" s="534">
        <v>43.4</v>
      </c>
      <c r="AD18" s="535"/>
      <c r="AE18" s="535"/>
      <c r="AF18" s="535"/>
      <c r="AG18" s="536"/>
      <c r="AH18" s="534">
        <v>43.8</v>
      </c>
      <c r="AI18" s="535"/>
      <c r="AJ18" s="535"/>
      <c r="AK18" s="535"/>
      <c r="AL18" s="537"/>
      <c r="AM18" s="436"/>
      <c r="AN18" s="437"/>
      <c r="AO18" s="437"/>
      <c r="AP18" s="437"/>
      <c r="AQ18" s="437"/>
      <c r="AR18" s="437"/>
      <c r="AS18" s="437"/>
      <c r="AT18" s="438"/>
      <c r="AU18" s="439"/>
      <c r="AV18" s="440"/>
      <c r="AW18" s="440"/>
      <c r="AX18" s="440"/>
      <c r="AY18" s="441" t="s">
        <v>147</v>
      </c>
      <c r="AZ18" s="442"/>
      <c r="BA18" s="442"/>
      <c r="BB18" s="442"/>
      <c r="BC18" s="442"/>
      <c r="BD18" s="442"/>
      <c r="BE18" s="442"/>
      <c r="BF18" s="442"/>
      <c r="BG18" s="442"/>
      <c r="BH18" s="442"/>
      <c r="BI18" s="442"/>
      <c r="BJ18" s="442"/>
      <c r="BK18" s="442"/>
      <c r="BL18" s="442"/>
      <c r="BM18" s="443"/>
      <c r="BN18" s="407">
        <v>2226267</v>
      </c>
      <c r="BO18" s="408"/>
      <c r="BP18" s="408"/>
      <c r="BQ18" s="408"/>
      <c r="BR18" s="408"/>
      <c r="BS18" s="408"/>
      <c r="BT18" s="408"/>
      <c r="BU18" s="409"/>
      <c r="BV18" s="407">
        <v>2071141</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148</v>
      </c>
      <c r="C19" s="450"/>
      <c r="D19" s="450"/>
      <c r="E19" s="530"/>
      <c r="F19" s="530"/>
      <c r="G19" s="530"/>
      <c r="H19" s="530"/>
      <c r="I19" s="530"/>
      <c r="J19" s="530"/>
      <c r="K19" s="530"/>
      <c r="L19" s="538">
        <v>32</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149</v>
      </c>
      <c r="AZ19" s="442"/>
      <c r="BA19" s="442"/>
      <c r="BB19" s="442"/>
      <c r="BC19" s="442"/>
      <c r="BD19" s="442"/>
      <c r="BE19" s="442"/>
      <c r="BF19" s="442"/>
      <c r="BG19" s="442"/>
      <c r="BH19" s="442"/>
      <c r="BI19" s="442"/>
      <c r="BJ19" s="442"/>
      <c r="BK19" s="442"/>
      <c r="BL19" s="442"/>
      <c r="BM19" s="443"/>
      <c r="BN19" s="407">
        <v>4478097</v>
      </c>
      <c r="BO19" s="408"/>
      <c r="BP19" s="408"/>
      <c r="BQ19" s="408"/>
      <c r="BR19" s="408"/>
      <c r="BS19" s="408"/>
      <c r="BT19" s="408"/>
      <c r="BU19" s="409"/>
      <c r="BV19" s="407">
        <v>3672178</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150</v>
      </c>
      <c r="C20" s="450"/>
      <c r="D20" s="450"/>
      <c r="E20" s="530"/>
      <c r="F20" s="530"/>
      <c r="G20" s="530"/>
      <c r="H20" s="530"/>
      <c r="I20" s="530"/>
      <c r="J20" s="530"/>
      <c r="K20" s="530"/>
      <c r="L20" s="538">
        <v>1193</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151</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152</v>
      </c>
      <c r="C22" s="551"/>
      <c r="D22" s="552"/>
      <c r="E22" s="419" t="s">
        <v>1</v>
      </c>
      <c r="F22" s="424"/>
      <c r="G22" s="424"/>
      <c r="H22" s="424"/>
      <c r="I22" s="424"/>
      <c r="J22" s="424"/>
      <c r="K22" s="414"/>
      <c r="L22" s="419" t="s">
        <v>153</v>
      </c>
      <c r="M22" s="424"/>
      <c r="N22" s="424"/>
      <c r="O22" s="424"/>
      <c r="P22" s="414"/>
      <c r="Q22" s="582" t="s">
        <v>154</v>
      </c>
      <c r="R22" s="583"/>
      <c r="S22" s="583"/>
      <c r="T22" s="583"/>
      <c r="U22" s="583"/>
      <c r="V22" s="584"/>
      <c r="W22" s="550" t="s">
        <v>155</v>
      </c>
      <c r="X22" s="551"/>
      <c r="Y22" s="552"/>
      <c r="Z22" s="419" t="s">
        <v>1</v>
      </c>
      <c r="AA22" s="424"/>
      <c r="AB22" s="424"/>
      <c r="AC22" s="424"/>
      <c r="AD22" s="424"/>
      <c r="AE22" s="424"/>
      <c r="AF22" s="424"/>
      <c r="AG22" s="414"/>
      <c r="AH22" s="588" t="s">
        <v>156</v>
      </c>
      <c r="AI22" s="424"/>
      <c r="AJ22" s="424"/>
      <c r="AK22" s="424"/>
      <c r="AL22" s="414"/>
      <c r="AM22" s="588" t="s">
        <v>157</v>
      </c>
      <c r="AN22" s="589"/>
      <c r="AO22" s="589"/>
      <c r="AP22" s="589"/>
      <c r="AQ22" s="589"/>
      <c r="AR22" s="590"/>
      <c r="AS22" s="582" t="s">
        <v>154</v>
      </c>
      <c r="AT22" s="583"/>
      <c r="AU22" s="583"/>
      <c r="AV22" s="583"/>
      <c r="AW22" s="583"/>
      <c r="AX22" s="594"/>
      <c r="AY22" s="367" t="s">
        <v>158</v>
      </c>
      <c r="AZ22" s="368"/>
      <c r="BA22" s="368"/>
      <c r="BB22" s="368"/>
      <c r="BC22" s="368"/>
      <c r="BD22" s="368"/>
      <c r="BE22" s="368"/>
      <c r="BF22" s="368"/>
      <c r="BG22" s="368"/>
      <c r="BH22" s="368"/>
      <c r="BI22" s="368"/>
      <c r="BJ22" s="368"/>
      <c r="BK22" s="368"/>
      <c r="BL22" s="368"/>
      <c r="BM22" s="369"/>
      <c r="BN22" s="370">
        <v>3020480</v>
      </c>
      <c r="BO22" s="371"/>
      <c r="BP22" s="371"/>
      <c r="BQ22" s="371"/>
      <c r="BR22" s="371"/>
      <c r="BS22" s="371"/>
      <c r="BT22" s="371"/>
      <c r="BU22" s="372"/>
      <c r="BV22" s="370">
        <v>2809096</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159</v>
      </c>
      <c r="AZ23" s="442"/>
      <c r="BA23" s="442"/>
      <c r="BB23" s="442"/>
      <c r="BC23" s="442"/>
      <c r="BD23" s="442"/>
      <c r="BE23" s="442"/>
      <c r="BF23" s="442"/>
      <c r="BG23" s="442"/>
      <c r="BH23" s="442"/>
      <c r="BI23" s="442"/>
      <c r="BJ23" s="442"/>
      <c r="BK23" s="442"/>
      <c r="BL23" s="442"/>
      <c r="BM23" s="443"/>
      <c r="BN23" s="407">
        <v>2616804</v>
      </c>
      <c r="BO23" s="408"/>
      <c r="BP23" s="408"/>
      <c r="BQ23" s="408"/>
      <c r="BR23" s="408"/>
      <c r="BS23" s="408"/>
      <c r="BT23" s="408"/>
      <c r="BU23" s="409"/>
      <c r="BV23" s="407">
        <v>2584153</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160</v>
      </c>
      <c r="F24" s="437"/>
      <c r="G24" s="437"/>
      <c r="H24" s="437"/>
      <c r="I24" s="437"/>
      <c r="J24" s="437"/>
      <c r="K24" s="438"/>
      <c r="L24" s="458">
        <v>1</v>
      </c>
      <c r="M24" s="459"/>
      <c r="N24" s="459"/>
      <c r="O24" s="459"/>
      <c r="P24" s="501"/>
      <c r="Q24" s="458">
        <v>8200</v>
      </c>
      <c r="R24" s="459"/>
      <c r="S24" s="459"/>
      <c r="T24" s="459"/>
      <c r="U24" s="459"/>
      <c r="V24" s="501"/>
      <c r="W24" s="553"/>
      <c r="X24" s="554"/>
      <c r="Y24" s="555"/>
      <c r="Z24" s="457" t="s">
        <v>161</v>
      </c>
      <c r="AA24" s="437"/>
      <c r="AB24" s="437"/>
      <c r="AC24" s="437"/>
      <c r="AD24" s="437"/>
      <c r="AE24" s="437"/>
      <c r="AF24" s="437"/>
      <c r="AG24" s="438"/>
      <c r="AH24" s="458">
        <v>74</v>
      </c>
      <c r="AI24" s="459"/>
      <c r="AJ24" s="459"/>
      <c r="AK24" s="459"/>
      <c r="AL24" s="501"/>
      <c r="AM24" s="458">
        <v>220372</v>
      </c>
      <c r="AN24" s="459"/>
      <c r="AO24" s="459"/>
      <c r="AP24" s="459"/>
      <c r="AQ24" s="459"/>
      <c r="AR24" s="501"/>
      <c r="AS24" s="458">
        <v>2978</v>
      </c>
      <c r="AT24" s="459"/>
      <c r="AU24" s="459"/>
      <c r="AV24" s="459"/>
      <c r="AW24" s="459"/>
      <c r="AX24" s="460"/>
      <c r="AY24" s="523" t="s">
        <v>162</v>
      </c>
      <c r="AZ24" s="524"/>
      <c r="BA24" s="524"/>
      <c r="BB24" s="524"/>
      <c r="BC24" s="524"/>
      <c r="BD24" s="524"/>
      <c r="BE24" s="524"/>
      <c r="BF24" s="524"/>
      <c r="BG24" s="524"/>
      <c r="BH24" s="524"/>
      <c r="BI24" s="524"/>
      <c r="BJ24" s="524"/>
      <c r="BK24" s="524"/>
      <c r="BL24" s="524"/>
      <c r="BM24" s="525"/>
      <c r="BN24" s="407">
        <v>2091105</v>
      </c>
      <c r="BO24" s="408"/>
      <c r="BP24" s="408"/>
      <c r="BQ24" s="408"/>
      <c r="BR24" s="408"/>
      <c r="BS24" s="408"/>
      <c r="BT24" s="408"/>
      <c r="BU24" s="409"/>
      <c r="BV24" s="407">
        <v>1755375</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163</v>
      </c>
      <c r="F25" s="437"/>
      <c r="G25" s="437"/>
      <c r="H25" s="437"/>
      <c r="I25" s="437"/>
      <c r="J25" s="437"/>
      <c r="K25" s="438"/>
      <c r="L25" s="458">
        <v>1</v>
      </c>
      <c r="M25" s="459"/>
      <c r="N25" s="459"/>
      <c r="O25" s="459"/>
      <c r="P25" s="501"/>
      <c r="Q25" s="458">
        <v>6200</v>
      </c>
      <c r="R25" s="459"/>
      <c r="S25" s="459"/>
      <c r="T25" s="459"/>
      <c r="U25" s="459"/>
      <c r="V25" s="501"/>
      <c r="W25" s="553"/>
      <c r="X25" s="554"/>
      <c r="Y25" s="555"/>
      <c r="Z25" s="457" t="s">
        <v>164</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165</v>
      </c>
      <c r="AZ25" s="368"/>
      <c r="BA25" s="368"/>
      <c r="BB25" s="368"/>
      <c r="BC25" s="368"/>
      <c r="BD25" s="368"/>
      <c r="BE25" s="368"/>
      <c r="BF25" s="368"/>
      <c r="BG25" s="368"/>
      <c r="BH25" s="368"/>
      <c r="BI25" s="368"/>
      <c r="BJ25" s="368"/>
      <c r="BK25" s="368"/>
      <c r="BL25" s="368"/>
      <c r="BM25" s="369"/>
      <c r="BN25" s="370">
        <v>51680</v>
      </c>
      <c r="BO25" s="371"/>
      <c r="BP25" s="371"/>
      <c r="BQ25" s="371"/>
      <c r="BR25" s="371"/>
      <c r="BS25" s="371"/>
      <c r="BT25" s="371"/>
      <c r="BU25" s="372"/>
      <c r="BV25" s="370">
        <v>49907</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166</v>
      </c>
      <c r="F26" s="437"/>
      <c r="G26" s="437"/>
      <c r="H26" s="437"/>
      <c r="I26" s="437"/>
      <c r="J26" s="437"/>
      <c r="K26" s="438"/>
      <c r="L26" s="458">
        <v>1</v>
      </c>
      <c r="M26" s="459"/>
      <c r="N26" s="459"/>
      <c r="O26" s="459"/>
      <c r="P26" s="501"/>
      <c r="Q26" s="458">
        <v>5750</v>
      </c>
      <c r="R26" s="459"/>
      <c r="S26" s="459"/>
      <c r="T26" s="459"/>
      <c r="U26" s="459"/>
      <c r="V26" s="501"/>
      <c r="W26" s="553"/>
      <c r="X26" s="554"/>
      <c r="Y26" s="555"/>
      <c r="Z26" s="457" t="s">
        <v>167</v>
      </c>
      <c r="AA26" s="559"/>
      <c r="AB26" s="559"/>
      <c r="AC26" s="559"/>
      <c r="AD26" s="559"/>
      <c r="AE26" s="559"/>
      <c r="AF26" s="559"/>
      <c r="AG26" s="560"/>
      <c r="AH26" s="458">
        <v>5</v>
      </c>
      <c r="AI26" s="459"/>
      <c r="AJ26" s="459"/>
      <c r="AK26" s="459"/>
      <c r="AL26" s="501"/>
      <c r="AM26" s="458">
        <v>14775</v>
      </c>
      <c r="AN26" s="459"/>
      <c r="AO26" s="459"/>
      <c r="AP26" s="459"/>
      <c r="AQ26" s="459"/>
      <c r="AR26" s="501"/>
      <c r="AS26" s="458">
        <v>2955</v>
      </c>
      <c r="AT26" s="459"/>
      <c r="AU26" s="459"/>
      <c r="AV26" s="459"/>
      <c r="AW26" s="459"/>
      <c r="AX26" s="460"/>
      <c r="AY26" s="410" t="s">
        <v>168</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169</v>
      </c>
      <c r="F27" s="437"/>
      <c r="G27" s="437"/>
      <c r="H27" s="437"/>
      <c r="I27" s="437"/>
      <c r="J27" s="437"/>
      <c r="K27" s="438"/>
      <c r="L27" s="458">
        <v>1</v>
      </c>
      <c r="M27" s="459"/>
      <c r="N27" s="459"/>
      <c r="O27" s="459"/>
      <c r="P27" s="501"/>
      <c r="Q27" s="458">
        <v>3100</v>
      </c>
      <c r="R27" s="459"/>
      <c r="S27" s="459"/>
      <c r="T27" s="459"/>
      <c r="U27" s="459"/>
      <c r="V27" s="501"/>
      <c r="W27" s="553"/>
      <c r="X27" s="554"/>
      <c r="Y27" s="555"/>
      <c r="Z27" s="457" t="s">
        <v>170</v>
      </c>
      <c r="AA27" s="437"/>
      <c r="AB27" s="437"/>
      <c r="AC27" s="437"/>
      <c r="AD27" s="437"/>
      <c r="AE27" s="437"/>
      <c r="AF27" s="437"/>
      <c r="AG27" s="438"/>
      <c r="AH27" s="458" t="s">
        <v>122</v>
      </c>
      <c r="AI27" s="459"/>
      <c r="AJ27" s="459"/>
      <c r="AK27" s="459"/>
      <c r="AL27" s="501"/>
      <c r="AM27" s="458" t="s">
        <v>122</v>
      </c>
      <c r="AN27" s="459"/>
      <c r="AO27" s="459"/>
      <c r="AP27" s="459"/>
      <c r="AQ27" s="459"/>
      <c r="AR27" s="501"/>
      <c r="AS27" s="458" t="s">
        <v>122</v>
      </c>
      <c r="AT27" s="459"/>
      <c r="AU27" s="459"/>
      <c r="AV27" s="459"/>
      <c r="AW27" s="459"/>
      <c r="AX27" s="460"/>
      <c r="AY27" s="502" t="s">
        <v>171</v>
      </c>
      <c r="AZ27" s="503"/>
      <c r="BA27" s="503"/>
      <c r="BB27" s="503"/>
      <c r="BC27" s="503"/>
      <c r="BD27" s="503"/>
      <c r="BE27" s="503"/>
      <c r="BF27" s="503"/>
      <c r="BG27" s="503"/>
      <c r="BH27" s="503"/>
      <c r="BI27" s="503"/>
      <c r="BJ27" s="503"/>
      <c r="BK27" s="503"/>
      <c r="BL27" s="503"/>
      <c r="BM27" s="504"/>
      <c r="BN27" s="526">
        <v>10066</v>
      </c>
      <c r="BO27" s="527"/>
      <c r="BP27" s="527"/>
      <c r="BQ27" s="527"/>
      <c r="BR27" s="527"/>
      <c r="BS27" s="527"/>
      <c r="BT27" s="527"/>
      <c r="BU27" s="528"/>
      <c r="BV27" s="526">
        <v>10065</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172</v>
      </c>
      <c r="F28" s="437"/>
      <c r="G28" s="437"/>
      <c r="H28" s="437"/>
      <c r="I28" s="437"/>
      <c r="J28" s="437"/>
      <c r="K28" s="438"/>
      <c r="L28" s="458">
        <v>1</v>
      </c>
      <c r="M28" s="459"/>
      <c r="N28" s="459"/>
      <c r="O28" s="459"/>
      <c r="P28" s="501"/>
      <c r="Q28" s="458">
        <v>2500</v>
      </c>
      <c r="R28" s="459"/>
      <c r="S28" s="459"/>
      <c r="T28" s="459"/>
      <c r="U28" s="459"/>
      <c r="V28" s="501"/>
      <c r="W28" s="553"/>
      <c r="X28" s="554"/>
      <c r="Y28" s="555"/>
      <c r="Z28" s="457" t="s">
        <v>173</v>
      </c>
      <c r="AA28" s="437"/>
      <c r="AB28" s="437"/>
      <c r="AC28" s="437"/>
      <c r="AD28" s="437"/>
      <c r="AE28" s="437"/>
      <c r="AF28" s="437"/>
      <c r="AG28" s="438"/>
      <c r="AH28" s="458">
        <v>2</v>
      </c>
      <c r="AI28" s="459"/>
      <c r="AJ28" s="459"/>
      <c r="AK28" s="459"/>
      <c r="AL28" s="501"/>
      <c r="AM28" s="458" t="s">
        <v>174</v>
      </c>
      <c r="AN28" s="459"/>
      <c r="AO28" s="459"/>
      <c r="AP28" s="459"/>
      <c r="AQ28" s="459"/>
      <c r="AR28" s="501"/>
      <c r="AS28" s="458" t="s">
        <v>174</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1121038</v>
      </c>
      <c r="BO28" s="371"/>
      <c r="BP28" s="371"/>
      <c r="BQ28" s="371"/>
      <c r="BR28" s="371"/>
      <c r="BS28" s="371"/>
      <c r="BT28" s="371"/>
      <c r="BU28" s="372"/>
      <c r="BV28" s="370">
        <v>1140805</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8</v>
      </c>
      <c r="M29" s="459"/>
      <c r="N29" s="459"/>
      <c r="O29" s="459"/>
      <c r="P29" s="501"/>
      <c r="Q29" s="458">
        <v>2300</v>
      </c>
      <c r="R29" s="459"/>
      <c r="S29" s="459"/>
      <c r="T29" s="459"/>
      <c r="U29" s="459"/>
      <c r="V29" s="501"/>
      <c r="W29" s="556"/>
      <c r="X29" s="557"/>
      <c r="Y29" s="558"/>
      <c r="Z29" s="457" t="s">
        <v>177</v>
      </c>
      <c r="AA29" s="437"/>
      <c r="AB29" s="437"/>
      <c r="AC29" s="437"/>
      <c r="AD29" s="437"/>
      <c r="AE29" s="437"/>
      <c r="AF29" s="437"/>
      <c r="AG29" s="438"/>
      <c r="AH29" s="458">
        <v>76</v>
      </c>
      <c r="AI29" s="459"/>
      <c r="AJ29" s="459"/>
      <c r="AK29" s="459"/>
      <c r="AL29" s="501"/>
      <c r="AM29" s="458">
        <v>224718</v>
      </c>
      <c r="AN29" s="459"/>
      <c r="AO29" s="459"/>
      <c r="AP29" s="459"/>
      <c r="AQ29" s="459"/>
      <c r="AR29" s="501"/>
      <c r="AS29" s="458">
        <v>2957</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204695</v>
      </c>
      <c r="BO29" s="408"/>
      <c r="BP29" s="408"/>
      <c r="BQ29" s="408"/>
      <c r="BR29" s="408"/>
      <c r="BS29" s="408"/>
      <c r="BT29" s="408"/>
      <c r="BU29" s="409"/>
      <c r="BV29" s="407">
        <v>204659</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100</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1630685</v>
      </c>
      <c r="BO30" s="527"/>
      <c r="BP30" s="527"/>
      <c r="BQ30" s="527"/>
      <c r="BR30" s="527"/>
      <c r="BS30" s="527"/>
      <c r="BT30" s="527"/>
      <c r="BU30" s="528"/>
      <c r="BV30" s="526">
        <v>1579752</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鮭川村国民健康保険特別会計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鮭川村簡易水道事業会計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7</v>
      </c>
      <c r="BX34" s="597"/>
      <c r="BY34" s="598" t="str">
        <f>IF('各会計、関係団体の財政状況及び健全化判断比率'!B68="","",'各会計、関係団体の財政状況及び健全化判断比率'!B68)</f>
        <v>山形県消防補償等組合</v>
      </c>
      <c r="BZ34" s="598"/>
      <c r="CA34" s="598"/>
      <c r="CB34" s="598"/>
      <c r="CC34" s="598"/>
      <c r="CD34" s="598"/>
      <c r="CE34" s="598"/>
      <c r="CF34" s="598"/>
      <c r="CG34" s="598"/>
      <c r="CH34" s="598"/>
      <c r="CI34" s="598"/>
      <c r="CJ34" s="598"/>
      <c r="CK34" s="598"/>
      <c r="CL34" s="598"/>
      <c r="CM34" s="598"/>
      <c r="CN34" s="169"/>
      <c r="CO34" s="597" t="str">
        <f>IF(CQ34="","",MAX(C34:D43,U34:V43,AM34:AN43,BE34:BF43,BW34:BX43)+1)</f>
        <v/>
      </c>
      <c r="CP34" s="597"/>
      <c r="CQ34" s="598" t="str">
        <f>IF('各会計、関係団体の財政状況及び健全化判断比率'!BS7="","",'各会計、関係団体の財政状況及び健全化判断比率'!BS7)</f>
        <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2">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鮭川村介護保険特別会計</v>
      </c>
      <c r="X35" s="598"/>
      <c r="Y35" s="598"/>
      <c r="Z35" s="598"/>
      <c r="AA35" s="598"/>
      <c r="AB35" s="598"/>
      <c r="AC35" s="598"/>
      <c r="AD35" s="598"/>
      <c r="AE35" s="598"/>
      <c r="AF35" s="598"/>
      <c r="AG35" s="598"/>
      <c r="AH35" s="598"/>
      <c r="AI35" s="598"/>
      <c r="AJ35" s="598"/>
      <c r="AK35" s="598"/>
      <c r="AL35" s="169"/>
      <c r="AM35" s="597">
        <f t="shared" ref="AM35:AM43" si="0">IF(AO35="","",AM34+1)</f>
        <v>6</v>
      </c>
      <c r="AN35" s="597"/>
      <c r="AO35" s="598" t="str">
        <f>IF('各会計、関係団体の財政状況及び健全化判断比率'!B32="","",'各会計、関係団体の財政状況及び健全化判断比率'!B32)</f>
        <v>鮭川村農業集落排水事業会計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8</v>
      </c>
      <c r="BX35" s="597"/>
      <c r="BY35" s="598" t="str">
        <f>IF('各会計、関係団体の財政状況及び健全化判断比率'!B69="","",'各会計、関係団体の財政状況及び健全化判断比率'!B69)</f>
        <v>山形県自治会館管理組合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鮭川村後期高齢者医療特別会計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f t="shared" si="2"/>
        <v>9</v>
      </c>
      <c r="BX36" s="597"/>
      <c r="BY36" s="598" t="str">
        <f>IF('各会計、関係団体の財政状況及び健全化判断比率'!B70="","",'各会計、関係団体の財政状況及び健全化判断比率'!B70)</f>
        <v>山形県市町村職員退職手当組合</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10</v>
      </c>
      <c r="BX37" s="597"/>
      <c r="BY37" s="598" t="str">
        <f>IF('各会計、関係団体の財政状況及び健全化判断比率'!B71="","",'各会計、関係団体の財政状況及び健全化判断比率'!B71)</f>
        <v>山形県市町村交通災害共済組合</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11</v>
      </c>
      <c r="BX38" s="597"/>
      <c r="BY38" s="598" t="str">
        <f>IF('各会計、関係団体の財政状況及び健全化判断比率'!B72="","",'各会計、関係団体の財政状況及び健全化判断比率'!B72)</f>
        <v>最上広域市町村圏事務組合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12</v>
      </c>
      <c r="BX39" s="597"/>
      <c r="BY39" s="598" t="str">
        <f>IF('各会計、関係団体の財政状況及び健全化判断比率'!B73="","",'各会計、関係団体の財政状況及び健全化判断比率'!B73)</f>
        <v>最上地区広域連合（普通会計分）</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f t="shared" si="2"/>
        <v>13</v>
      </c>
      <c r="BX40" s="597"/>
      <c r="BY40" s="598" t="str">
        <f>IF('各会計、関係団体の財政状況及び健全化判断比率'!B74="","",'各会計、関係団体の財政状況及び健全化判断比率'!B74)</f>
        <v>最上地区広域連合（事業会計分）</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f t="shared" si="2"/>
        <v>14</v>
      </c>
      <c r="BX41" s="597"/>
      <c r="BY41" s="598" t="str">
        <f>IF('各会計、関係団体の財政状況及び健全化判断比率'!B75="","",'各会計、関係団体の財政状況及び健全化判断比率'!B75)</f>
        <v>山形県後期高齢者医療広域連合（普通会計分）</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f t="shared" si="2"/>
        <v>15</v>
      </c>
      <c r="BX42" s="597"/>
      <c r="BY42" s="598" t="str">
        <f>IF('各会計、関係団体の財政状況及び健全化判断比率'!B76="","",'各会計、関係団体の財政状況及び健全化判断比率'!B76)</f>
        <v>山形県後期高齢者医療広域連合（事業会計分）</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vlxbVP+wEqYsREtV84XCFyQTc3wOzLn71p7kOr3MSp7eT8MvxhNJQK6e9MNSeWzaw3aq4Ln7bl6QP99BVtaAng==" saltValue="QBhV0kwo5pE2xwR0zZNGKw=="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5" zoomScaleNormal="85"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2">
      <c r="A34" s="22"/>
      <c r="B34" s="31"/>
      <c r="C34" s="1151" t="s">
        <v>532</v>
      </c>
      <c r="D34" s="1151"/>
      <c r="E34" s="1152"/>
      <c r="F34" s="32">
        <v>14.06</v>
      </c>
      <c r="G34" s="33">
        <v>20.61</v>
      </c>
      <c r="H34" s="33">
        <v>13.79</v>
      </c>
      <c r="I34" s="33">
        <v>16.48</v>
      </c>
      <c r="J34" s="34">
        <v>14.97</v>
      </c>
      <c r="K34" s="22"/>
      <c r="L34" s="22"/>
      <c r="M34" s="22"/>
      <c r="N34" s="22"/>
      <c r="O34" s="22"/>
      <c r="P34" s="22"/>
    </row>
    <row r="35" spans="1:16" ht="39" customHeight="1" x14ac:dyDescent="0.2">
      <c r="A35" s="22"/>
      <c r="B35" s="35"/>
      <c r="C35" s="1145" t="s">
        <v>533</v>
      </c>
      <c r="D35" s="1146"/>
      <c r="E35" s="1147"/>
      <c r="F35" s="36">
        <v>3.36</v>
      </c>
      <c r="G35" s="37">
        <v>3.93</v>
      </c>
      <c r="H35" s="37">
        <v>2.2000000000000002</v>
      </c>
      <c r="I35" s="37">
        <v>1.9</v>
      </c>
      <c r="J35" s="38">
        <v>2.64</v>
      </c>
      <c r="K35" s="22"/>
      <c r="L35" s="22"/>
      <c r="M35" s="22"/>
      <c r="N35" s="22"/>
      <c r="O35" s="22"/>
      <c r="P35" s="22"/>
    </row>
    <row r="36" spans="1:16" ht="39" customHeight="1" x14ac:dyDescent="0.2">
      <c r="A36" s="22"/>
      <c r="B36" s="35"/>
      <c r="C36" s="1145" t="s">
        <v>534</v>
      </c>
      <c r="D36" s="1146"/>
      <c r="E36" s="1147"/>
      <c r="F36" s="36" t="s">
        <v>485</v>
      </c>
      <c r="G36" s="37" t="s">
        <v>485</v>
      </c>
      <c r="H36" s="37" t="s">
        <v>485</v>
      </c>
      <c r="I36" s="37" t="s">
        <v>485</v>
      </c>
      <c r="J36" s="38">
        <v>1.81</v>
      </c>
      <c r="K36" s="22"/>
      <c r="L36" s="22"/>
      <c r="M36" s="22"/>
      <c r="N36" s="22"/>
      <c r="O36" s="22"/>
      <c r="P36" s="22"/>
    </row>
    <row r="37" spans="1:16" ht="39" customHeight="1" x14ac:dyDescent="0.2">
      <c r="A37" s="22"/>
      <c r="B37" s="35"/>
      <c r="C37" s="1145" t="s">
        <v>535</v>
      </c>
      <c r="D37" s="1146"/>
      <c r="E37" s="1147"/>
      <c r="F37" s="36" t="s">
        <v>485</v>
      </c>
      <c r="G37" s="37" t="s">
        <v>485</v>
      </c>
      <c r="H37" s="37" t="s">
        <v>485</v>
      </c>
      <c r="I37" s="37" t="s">
        <v>485</v>
      </c>
      <c r="J37" s="38">
        <v>1.1399999999999999</v>
      </c>
      <c r="K37" s="22"/>
      <c r="L37" s="22"/>
      <c r="M37" s="22"/>
      <c r="N37" s="22"/>
      <c r="O37" s="22"/>
      <c r="P37" s="22"/>
    </row>
    <row r="38" spans="1:16" ht="39" customHeight="1" x14ac:dyDescent="0.2">
      <c r="A38" s="22"/>
      <c r="B38" s="35"/>
      <c r="C38" s="1145" t="s">
        <v>536</v>
      </c>
      <c r="D38" s="1146"/>
      <c r="E38" s="1147"/>
      <c r="F38" s="36">
        <v>0.01</v>
      </c>
      <c r="G38" s="37">
        <v>0.08</v>
      </c>
      <c r="H38" s="37">
        <v>0.1</v>
      </c>
      <c r="I38" s="37">
        <v>0.11</v>
      </c>
      <c r="J38" s="38">
        <v>0.08</v>
      </c>
      <c r="K38" s="22"/>
      <c r="L38" s="22"/>
      <c r="M38" s="22"/>
      <c r="N38" s="22"/>
      <c r="O38" s="22"/>
      <c r="P38" s="22"/>
    </row>
    <row r="39" spans="1:16" ht="39" customHeight="1" x14ac:dyDescent="0.2">
      <c r="A39" s="22"/>
      <c r="B39" s="35"/>
      <c r="C39" s="1145" t="s">
        <v>537</v>
      </c>
      <c r="D39" s="1146"/>
      <c r="E39" s="1147"/>
      <c r="F39" s="36">
        <v>7.0000000000000007E-2</v>
      </c>
      <c r="G39" s="37">
        <v>0.02</v>
      </c>
      <c r="H39" s="37">
        <v>0.06</v>
      </c>
      <c r="I39" s="37">
        <v>0.01</v>
      </c>
      <c r="J39" s="38">
        <v>0.01</v>
      </c>
      <c r="K39" s="22"/>
      <c r="L39" s="22"/>
      <c r="M39" s="22"/>
      <c r="N39" s="22"/>
      <c r="O39" s="22"/>
      <c r="P39" s="22"/>
    </row>
    <row r="40" spans="1:16" ht="39" customHeight="1" x14ac:dyDescent="0.2">
      <c r="A40" s="22"/>
      <c r="B40" s="35"/>
      <c r="C40" s="1145"/>
      <c r="D40" s="1146"/>
      <c r="E40" s="1147"/>
      <c r="F40" s="36"/>
      <c r="G40" s="37"/>
      <c r="H40" s="37"/>
      <c r="I40" s="37"/>
      <c r="J40" s="38"/>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538</v>
      </c>
      <c r="D42" s="1146"/>
      <c r="E42" s="1147"/>
      <c r="F42" s="36" t="s">
        <v>485</v>
      </c>
      <c r="G42" s="37" t="s">
        <v>485</v>
      </c>
      <c r="H42" s="37" t="s">
        <v>485</v>
      </c>
      <c r="I42" s="37" t="s">
        <v>485</v>
      </c>
      <c r="J42" s="38" t="s">
        <v>485</v>
      </c>
      <c r="K42" s="22"/>
      <c r="L42" s="22"/>
      <c r="M42" s="22"/>
      <c r="N42" s="22"/>
      <c r="O42" s="22"/>
      <c r="P42" s="22"/>
    </row>
    <row r="43" spans="1:16" ht="39" customHeight="1" thickBot="1" x14ac:dyDescent="0.25">
      <c r="A43" s="22"/>
      <c r="B43" s="40"/>
      <c r="C43" s="1148" t="s">
        <v>539</v>
      </c>
      <c r="D43" s="1149"/>
      <c r="E43" s="1150"/>
      <c r="F43" s="41">
        <v>1.8</v>
      </c>
      <c r="G43" s="42">
        <v>0.66</v>
      </c>
      <c r="H43" s="42">
        <v>1.4</v>
      </c>
      <c r="I43" s="42">
        <v>3.06</v>
      </c>
      <c r="J43" s="43" t="s">
        <v>485</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ZSNkEA0p2sktkAQrK/Su0MN6zZGfoPNoTm6PN5dSnOeAe8Zxw8VuUO7ea6rjBfNDCQ4uCHs5F6M6eQHITI3n0Q==" saltValue="7a5OGnYcG8BHK/WHZn6Rg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8"/>
  <sheetViews>
    <sheetView showGridLines="0" zoomScale="85" zoomScaleNormal="85"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2">
      <c r="A45" s="48"/>
      <c r="B45" s="1153" t="s">
        <v>9</v>
      </c>
      <c r="C45" s="1154"/>
      <c r="D45" s="58"/>
      <c r="E45" s="1159" t="s">
        <v>10</v>
      </c>
      <c r="F45" s="1159"/>
      <c r="G45" s="1159"/>
      <c r="H45" s="1159"/>
      <c r="I45" s="1159"/>
      <c r="J45" s="1160"/>
      <c r="K45" s="59">
        <v>342</v>
      </c>
      <c r="L45" s="60">
        <v>356</v>
      </c>
      <c r="M45" s="60">
        <v>359</v>
      </c>
      <c r="N45" s="60">
        <v>355</v>
      </c>
      <c r="O45" s="61">
        <v>352</v>
      </c>
      <c r="P45" s="48"/>
      <c r="Q45" s="48"/>
      <c r="R45" s="48"/>
      <c r="S45" s="48"/>
      <c r="T45" s="48"/>
      <c r="U45" s="48"/>
    </row>
    <row r="46" spans="1:21" ht="30.75" customHeight="1" x14ac:dyDescent="0.2">
      <c r="A46" s="48"/>
      <c r="B46" s="1155"/>
      <c r="C46" s="1156"/>
      <c r="D46" s="62"/>
      <c r="E46" s="1161" t="s">
        <v>11</v>
      </c>
      <c r="F46" s="1161"/>
      <c r="G46" s="1161"/>
      <c r="H46" s="1161"/>
      <c r="I46" s="1161"/>
      <c r="J46" s="1162"/>
      <c r="K46" s="63" t="s">
        <v>485</v>
      </c>
      <c r="L46" s="64" t="s">
        <v>485</v>
      </c>
      <c r="M46" s="64" t="s">
        <v>485</v>
      </c>
      <c r="N46" s="64" t="s">
        <v>485</v>
      </c>
      <c r="O46" s="65" t="s">
        <v>485</v>
      </c>
      <c r="P46" s="48"/>
      <c r="Q46" s="48"/>
      <c r="R46" s="48"/>
      <c r="S46" s="48"/>
      <c r="T46" s="48"/>
      <c r="U46" s="48"/>
    </row>
    <row r="47" spans="1:21" ht="30.75" customHeight="1" x14ac:dyDescent="0.2">
      <c r="A47" s="48"/>
      <c r="B47" s="1155"/>
      <c r="C47" s="1156"/>
      <c r="D47" s="62"/>
      <c r="E47" s="1161" t="s">
        <v>12</v>
      </c>
      <c r="F47" s="1161"/>
      <c r="G47" s="1161"/>
      <c r="H47" s="1161"/>
      <c r="I47" s="1161"/>
      <c r="J47" s="1162"/>
      <c r="K47" s="63" t="s">
        <v>485</v>
      </c>
      <c r="L47" s="64" t="s">
        <v>485</v>
      </c>
      <c r="M47" s="64" t="s">
        <v>485</v>
      </c>
      <c r="N47" s="64" t="s">
        <v>485</v>
      </c>
      <c r="O47" s="65" t="s">
        <v>485</v>
      </c>
      <c r="P47" s="48"/>
      <c r="Q47" s="48"/>
      <c r="R47" s="48"/>
      <c r="S47" s="48"/>
      <c r="T47" s="48"/>
      <c r="U47" s="48"/>
    </row>
    <row r="48" spans="1:21" ht="30.75" customHeight="1" x14ac:dyDescent="0.2">
      <c r="A48" s="48"/>
      <c r="B48" s="1155"/>
      <c r="C48" s="1156"/>
      <c r="D48" s="62"/>
      <c r="E48" s="1161" t="s">
        <v>13</v>
      </c>
      <c r="F48" s="1161"/>
      <c r="G48" s="1161"/>
      <c r="H48" s="1161"/>
      <c r="I48" s="1161"/>
      <c r="J48" s="1162"/>
      <c r="K48" s="63">
        <v>103</v>
      </c>
      <c r="L48" s="64">
        <v>91</v>
      </c>
      <c r="M48" s="64">
        <v>90</v>
      </c>
      <c r="N48" s="64">
        <v>82</v>
      </c>
      <c r="O48" s="65">
        <v>76</v>
      </c>
      <c r="P48" s="48"/>
      <c r="Q48" s="48"/>
      <c r="R48" s="48"/>
      <c r="S48" s="48"/>
      <c r="T48" s="48"/>
      <c r="U48" s="48"/>
    </row>
    <row r="49" spans="1:21" ht="30.75" customHeight="1" x14ac:dyDescent="0.2">
      <c r="A49" s="48"/>
      <c r="B49" s="1155"/>
      <c r="C49" s="1156"/>
      <c r="D49" s="62"/>
      <c r="E49" s="1161" t="s">
        <v>14</v>
      </c>
      <c r="F49" s="1161"/>
      <c r="G49" s="1161"/>
      <c r="H49" s="1161"/>
      <c r="I49" s="1161"/>
      <c r="J49" s="1162"/>
      <c r="K49" s="63">
        <v>5</v>
      </c>
      <c r="L49" s="64">
        <v>4</v>
      </c>
      <c r="M49" s="64">
        <v>6</v>
      </c>
      <c r="N49" s="64">
        <v>6</v>
      </c>
      <c r="O49" s="65">
        <v>4</v>
      </c>
      <c r="P49" s="48"/>
      <c r="Q49" s="48"/>
      <c r="R49" s="48"/>
      <c r="S49" s="48"/>
      <c r="T49" s="48"/>
      <c r="U49" s="48"/>
    </row>
    <row r="50" spans="1:21" ht="30.75" customHeight="1" x14ac:dyDescent="0.2">
      <c r="A50" s="48"/>
      <c r="B50" s="1155"/>
      <c r="C50" s="1156"/>
      <c r="D50" s="62"/>
      <c r="E50" s="1161" t="s">
        <v>15</v>
      </c>
      <c r="F50" s="1161"/>
      <c r="G50" s="1161"/>
      <c r="H50" s="1161"/>
      <c r="I50" s="1161"/>
      <c r="J50" s="1162"/>
      <c r="K50" s="63">
        <v>1</v>
      </c>
      <c r="L50" s="64">
        <v>0</v>
      </c>
      <c r="M50" s="64">
        <v>0</v>
      </c>
      <c r="N50" s="64">
        <v>0</v>
      </c>
      <c r="O50" s="65">
        <v>1</v>
      </c>
      <c r="P50" s="48"/>
      <c r="Q50" s="48"/>
      <c r="R50" s="48"/>
      <c r="S50" s="48"/>
      <c r="T50" s="48"/>
      <c r="U50" s="48"/>
    </row>
    <row r="51" spans="1:21" ht="30.75" customHeight="1" x14ac:dyDescent="0.2">
      <c r="A51" s="48"/>
      <c r="B51" s="1157"/>
      <c r="C51" s="1158"/>
      <c r="D51" s="66"/>
      <c r="E51" s="1161" t="s">
        <v>16</v>
      </c>
      <c r="F51" s="1161"/>
      <c r="G51" s="1161"/>
      <c r="H51" s="1161"/>
      <c r="I51" s="1161"/>
      <c r="J51" s="1162"/>
      <c r="K51" s="63" t="s">
        <v>485</v>
      </c>
      <c r="L51" s="64" t="s">
        <v>485</v>
      </c>
      <c r="M51" s="64" t="s">
        <v>485</v>
      </c>
      <c r="N51" s="64" t="s">
        <v>485</v>
      </c>
      <c r="O51" s="65" t="s">
        <v>485</v>
      </c>
      <c r="P51" s="48"/>
      <c r="Q51" s="48"/>
      <c r="R51" s="48"/>
      <c r="S51" s="48"/>
      <c r="T51" s="48"/>
      <c r="U51" s="48"/>
    </row>
    <row r="52" spans="1:21" ht="30.75" customHeight="1" x14ac:dyDescent="0.2">
      <c r="A52" s="48"/>
      <c r="B52" s="1163" t="s">
        <v>17</v>
      </c>
      <c r="C52" s="1164"/>
      <c r="D52" s="66"/>
      <c r="E52" s="1161" t="s">
        <v>18</v>
      </c>
      <c r="F52" s="1161"/>
      <c r="G52" s="1161"/>
      <c r="H52" s="1161"/>
      <c r="I52" s="1161"/>
      <c r="J52" s="1162"/>
      <c r="K52" s="63">
        <v>327</v>
      </c>
      <c r="L52" s="64">
        <v>329</v>
      </c>
      <c r="M52" s="64">
        <v>335</v>
      </c>
      <c r="N52" s="64">
        <v>320</v>
      </c>
      <c r="O52" s="65">
        <v>309</v>
      </c>
      <c r="P52" s="48"/>
      <c r="Q52" s="48"/>
      <c r="R52" s="48"/>
      <c r="S52" s="48"/>
      <c r="T52" s="48"/>
      <c r="U52" s="48"/>
    </row>
    <row r="53" spans="1:21" ht="30.75" customHeight="1" thickBot="1" x14ac:dyDescent="0.25">
      <c r="A53" s="48"/>
      <c r="B53" s="1165" t="s">
        <v>19</v>
      </c>
      <c r="C53" s="1166"/>
      <c r="D53" s="67"/>
      <c r="E53" s="1167" t="s">
        <v>20</v>
      </c>
      <c r="F53" s="1167"/>
      <c r="G53" s="1167"/>
      <c r="H53" s="1167"/>
      <c r="I53" s="1167"/>
      <c r="J53" s="1168"/>
      <c r="K53" s="68">
        <v>124</v>
      </c>
      <c r="L53" s="69">
        <v>122</v>
      </c>
      <c r="M53" s="69">
        <v>120</v>
      </c>
      <c r="N53" s="69">
        <v>123</v>
      </c>
      <c r="O53" s="70">
        <v>124</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540</v>
      </c>
      <c r="L57" s="81" t="s">
        <v>541</v>
      </c>
      <c r="M57" s="81" t="s">
        <v>542</v>
      </c>
      <c r="N57" s="81" t="s">
        <v>543</v>
      </c>
      <c r="O57" s="82" t="s">
        <v>544</v>
      </c>
      <c r="P57" s="48"/>
      <c r="Q57" s="48"/>
      <c r="R57" s="48"/>
      <c r="S57" s="48"/>
      <c r="T57" s="48"/>
      <c r="U57" s="48"/>
    </row>
    <row r="58" spans="1:21" ht="31.5" customHeight="1" x14ac:dyDescent="0.2">
      <c r="B58" s="1169" t="s">
        <v>24</v>
      </c>
      <c r="C58" s="1170"/>
      <c r="D58" s="1175" t="s">
        <v>25</v>
      </c>
      <c r="E58" s="1176"/>
      <c r="F58" s="1176"/>
      <c r="G58" s="1176"/>
      <c r="H58" s="1176"/>
      <c r="I58" s="1176"/>
      <c r="J58" s="1177"/>
      <c r="K58" s="83" t="s">
        <v>558</v>
      </c>
      <c r="L58" s="84" t="s">
        <v>558</v>
      </c>
      <c r="M58" s="84" t="s">
        <v>558</v>
      </c>
      <c r="N58" s="84" t="s">
        <v>558</v>
      </c>
      <c r="O58" s="85" t="s">
        <v>558</v>
      </c>
    </row>
    <row r="59" spans="1:21" ht="31.5" customHeight="1" x14ac:dyDescent="0.2">
      <c r="B59" s="1171"/>
      <c r="C59" s="1172"/>
      <c r="D59" s="1178" t="s">
        <v>26</v>
      </c>
      <c r="E59" s="1179"/>
      <c r="F59" s="1179"/>
      <c r="G59" s="1179"/>
      <c r="H59" s="1179"/>
      <c r="I59" s="1179"/>
      <c r="J59" s="1180"/>
      <c r="K59" s="86" t="s">
        <v>558</v>
      </c>
      <c r="L59" s="87" t="s">
        <v>558</v>
      </c>
      <c r="M59" s="87" t="s">
        <v>558</v>
      </c>
      <c r="N59" s="87" t="s">
        <v>558</v>
      </c>
      <c r="O59" s="88" t="s">
        <v>558</v>
      </c>
    </row>
    <row r="60" spans="1:21" ht="31.5" customHeight="1" thickBot="1" x14ac:dyDescent="0.25">
      <c r="B60" s="1173"/>
      <c r="C60" s="1174"/>
      <c r="D60" s="1181" t="s">
        <v>27</v>
      </c>
      <c r="E60" s="1182"/>
      <c r="F60" s="1182"/>
      <c r="G60" s="1182"/>
      <c r="H60" s="1182"/>
      <c r="I60" s="1182"/>
      <c r="J60" s="1183"/>
      <c r="K60" s="89" t="s">
        <v>558</v>
      </c>
      <c r="L60" s="90" t="s">
        <v>558</v>
      </c>
      <c r="M60" s="90" t="s">
        <v>558</v>
      </c>
      <c r="N60" s="90" t="s">
        <v>558</v>
      </c>
      <c r="O60" s="91" t="s">
        <v>558</v>
      </c>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row r="65" s="49" customFormat="1" ht="12.6" hidden="1" customHeight="1" x14ac:dyDescent="0.2"/>
    <row r="66" s="49" customFormat="1" ht="12.6" hidden="1" customHeight="1" x14ac:dyDescent="0.2"/>
    <row r="67" s="49" customFormat="1" ht="12.6" hidden="1" customHeight="1" x14ac:dyDescent="0.2"/>
    <row r="68" s="49" customFormat="1" ht="12.6" hidden="1" customHeight="1" x14ac:dyDescent="0.2"/>
  </sheetData>
  <sheetProtection algorithmName="SHA-512" hashValue="x4l8HRelLDec6g2NauK4cw35KqB46O42YD0YXRMZtMXTiY/NlD6PooS+hX1tG8C0VK5snli3zWQTmL+rkgUd1w==" saltValue="yUHD+ZRmOlGgSVPSEtcuP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85" zoomScaleNormal="85"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524</v>
      </c>
      <c r="J40" s="103" t="s">
        <v>525</v>
      </c>
      <c r="K40" s="103" t="s">
        <v>526</v>
      </c>
      <c r="L40" s="103" t="s">
        <v>527</v>
      </c>
      <c r="M40" s="104" t="s">
        <v>528</v>
      </c>
    </row>
    <row r="41" spans="2:13" ht="27.75" customHeight="1" x14ac:dyDescent="0.2">
      <c r="B41" s="1184" t="s">
        <v>30</v>
      </c>
      <c r="C41" s="1185"/>
      <c r="D41" s="105"/>
      <c r="E41" s="1190" t="s">
        <v>31</v>
      </c>
      <c r="F41" s="1190"/>
      <c r="G41" s="1190"/>
      <c r="H41" s="1191"/>
      <c r="I41" s="343">
        <v>3203</v>
      </c>
      <c r="J41" s="344">
        <v>3085</v>
      </c>
      <c r="K41" s="344">
        <v>2895</v>
      </c>
      <c r="L41" s="344">
        <v>2809</v>
      </c>
      <c r="M41" s="345">
        <v>3020</v>
      </c>
    </row>
    <row r="42" spans="2:13" ht="27.75" customHeight="1" x14ac:dyDescent="0.2">
      <c r="B42" s="1186"/>
      <c r="C42" s="1187"/>
      <c r="D42" s="106"/>
      <c r="E42" s="1192" t="s">
        <v>32</v>
      </c>
      <c r="F42" s="1192"/>
      <c r="G42" s="1192"/>
      <c r="H42" s="1193"/>
      <c r="I42" s="346">
        <v>10</v>
      </c>
      <c r="J42" s="347" t="s">
        <v>485</v>
      </c>
      <c r="K42" s="347" t="s">
        <v>485</v>
      </c>
      <c r="L42" s="347" t="s">
        <v>485</v>
      </c>
      <c r="M42" s="348" t="s">
        <v>485</v>
      </c>
    </row>
    <row r="43" spans="2:13" ht="27.75" customHeight="1" x14ac:dyDescent="0.2">
      <c r="B43" s="1186"/>
      <c r="C43" s="1187"/>
      <c r="D43" s="106"/>
      <c r="E43" s="1192" t="s">
        <v>33</v>
      </c>
      <c r="F43" s="1192"/>
      <c r="G43" s="1192"/>
      <c r="H43" s="1193"/>
      <c r="I43" s="346">
        <v>828</v>
      </c>
      <c r="J43" s="347">
        <v>758</v>
      </c>
      <c r="K43" s="347">
        <v>717</v>
      </c>
      <c r="L43" s="347">
        <v>700</v>
      </c>
      <c r="M43" s="348">
        <v>789</v>
      </c>
    </row>
    <row r="44" spans="2:13" ht="27.75" customHeight="1" x14ac:dyDescent="0.2">
      <c r="B44" s="1186"/>
      <c r="C44" s="1187"/>
      <c r="D44" s="106"/>
      <c r="E44" s="1192" t="s">
        <v>34</v>
      </c>
      <c r="F44" s="1192"/>
      <c r="G44" s="1192"/>
      <c r="H44" s="1193"/>
      <c r="I44" s="346">
        <v>5</v>
      </c>
      <c r="J44" s="347">
        <v>4</v>
      </c>
      <c r="K44" s="347" t="s">
        <v>485</v>
      </c>
      <c r="L44" s="347" t="s">
        <v>485</v>
      </c>
      <c r="M44" s="348">
        <v>6</v>
      </c>
    </row>
    <row r="45" spans="2:13" ht="27.75" customHeight="1" x14ac:dyDescent="0.2">
      <c r="B45" s="1186"/>
      <c r="C45" s="1187"/>
      <c r="D45" s="106"/>
      <c r="E45" s="1192" t="s">
        <v>35</v>
      </c>
      <c r="F45" s="1192"/>
      <c r="G45" s="1192"/>
      <c r="H45" s="1193"/>
      <c r="I45" s="346">
        <v>315</v>
      </c>
      <c r="J45" s="347">
        <v>285</v>
      </c>
      <c r="K45" s="347">
        <v>268</v>
      </c>
      <c r="L45" s="347">
        <v>259</v>
      </c>
      <c r="M45" s="348">
        <v>241</v>
      </c>
    </row>
    <row r="46" spans="2:13" ht="27.75" customHeight="1" x14ac:dyDescent="0.2">
      <c r="B46" s="1186"/>
      <c r="C46" s="1187"/>
      <c r="D46" s="107"/>
      <c r="E46" s="1192" t="s">
        <v>36</v>
      </c>
      <c r="F46" s="1192"/>
      <c r="G46" s="1192"/>
      <c r="H46" s="1193"/>
      <c r="I46" s="346" t="s">
        <v>485</v>
      </c>
      <c r="J46" s="347" t="s">
        <v>485</v>
      </c>
      <c r="K46" s="347" t="s">
        <v>485</v>
      </c>
      <c r="L46" s="347" t="s">
        <v>485</v>
      </c>
      <c r="M46" s="348" t="s">
        <v>485</v>
      </c>
    </row>
    <row r="47" spans="2:13" ht="27.75" customHeight="1" x14ac:dyDescent="0.2">
      <c r="B47" s="1186"/>
      <c r="C47" s="1187"/>
      <c r="D47" s="108"/>
      <c r="E47" s="1194" t="s">
        <v>37</v>
      </c>
      <c r="F47" s="1195"/>
      <c r="G47" s="1195"/>
      <c r="H47" s="1196"/>
      <c r="I47" s="346" t="s">
        <v>485</v>
      </c>
      <c r="J47" s="347" t="s">
        <v>485</v>
      </c>
      <c r="K47" s="347" t="s">
        <v>485</v>
      </c>
      <c r="L47" s="347" t="s">
        <v>485</v>
      </c>
      <c r="M47" s="348" t="s">
        <v>485</v>
      </c>
    </row>
    <row r="48" spans="2:13" ht="27.75" customHeight="1" x14ac:dyDescent="0.2">
      <c r="B48" s="1186"/>
      <c r="C48" s="1187"/>
      <c r="D48" s="106"/>
      <c r="E48" s="1192" t="s">
        <v>38</v>
      </c>
      <c r="F48" s="1192"/>
      <c r="G48" s="1192"/>
      <c r="H48" s="1193"/>
      <c r="I48" s="346" t="s">
        <v>485</v>
      </c>
      <c r="J48" s="347" t="s">
        <v>485</v>
      </c>
      <c r="K48" s="347" t="s">
        <v>485</v>
      </c>
      <c r="L48" s="347" t="s">
        <v>485</v>
      </c>
      <c r="M48" s="348" t="s">
        <v>485</v>
      </c>
    </row>
    <row r="49" spans="2:13" ht="27.75" customHeight="1" x14ac:dyDescent="0.2">
      <c r="B49" s="1188"/>
      <c r="C49" s="1189"/>
      <c r="D49" s="106"/>
      <c r="E49" s="1192" t="s">
        <v>39</v>
      </c>
      <c r="F49" s="1192"/>
      <c r="G49" s="1192"/>
      <c r="H49" s="1193"/>
      <c r="I49" s="346" t="s">
        <v>485</v>
      </c>
      <c r="J49" s="347" t="s">
        <v>485</v>
      </c>
      <c r="K49" s="347" t="s">
        <v>485</v>
      </c>
      <c r="L49" s="347" t="s">
        <v>485</v>
      </c>
      <c r="M49" s="348" t="s">
        <v>485</v>
      </c>
    </row>
    <row r="50" spans="2:13" ht="27.75" customHeight="1" x14ac:dyDescent="0.2">
      <c r="B50" s="1197" t="s">
        <v>40</v>
      </c>
      <c r="C50" s="1198"/>
      <c r="D50" s="109"/>
      <c r="E50" s="1192" t="s">
        <v>41</v>
      </c>
      <c r="F50" s="1192"/>
      <c r="G50" s="1192"/>
      <c r="H50" s="1193"/>
      <c r="I50" s="346">
        <v>2057</v>
      </c>
      <c r="J50" s="347">
        <v>2342</v>
      </c>
      <c r="K50" s="347">
        <v>2908</v>
      </c>
      <c r="L50" s="347">
        <v>3130</v>
      </c>
      <c r="M50" s="348">
        <v>3177</v>
      </c>
    </row>
    <row r="51" spans="2:13" ht="27.75" customHeight="1" x14ac:dyDescent="0.2">
      <c r="B51" s="1186"/>
      <c r="C51" s="1187"/>
      <c r="D51" s="106"/>
      <c r="E51" s="1192" t="s">
        <v>42</v>
      </c>
      <c r="F51" s="1192"/>
      <c r="G51" s="1192"/>
      <c r="H51" s="1193"/>
      <c r="I51" s="346" t="s">
        <v>485</v>
      </c>
      <c r="J51" s="347" t="s">
        <v>485</v>
      </c>
      <c r="K51" s="347" t="s">
        <v>485</v>
      </c>
      <c r="L51" s="347" t="s">
        <v>485</v>
      </c>
      <c r="M51" s="348" t="s">
        <v>485</v>
      </c>
    </row>
    <row r="52" spans="2:13" ht="27.75" customHeight="1" x14ac:dyDescent="0.2">
      <c r="B52" s="1188"/>
      <c r="C52" s="1189"/>
      <c r="D52" s="106"/>
      <c r="E52" s="1192" t="s">
        <v>43</v>
      </c>
      <c r="F52" s="1192"/>
      <c r="G52" s="1192"/>
      <c r="H52" s="1193"/>
      <c r="I52" s="346">
        <v>2859</v>
      </c>
      <c r="J52" s="347">
        <v>2715</v>
      </c>
      <c r="K52" s="347">
        <v>2555</v>
      </c>
      <c r="L52" s="347">
        <v>2500</v>
      </c>
      <c r="M52" s="348">
        <v>2578</v>
      </c>
    </row>
    <row r="53" spans="2:13" ht="27.75" customHeight="1" thickBot="1" x14ac:dyDescent="0.25">
      <c r="B53" s="1199" t="s">
        <v>19</v>
      </c>
      <c r="C53" s="1200"/>
      <c r="D53" s="110"/>
      <c r="E53" s="1201" t="s">
        <v>44</v>
      </c>
      <c r="F53" s="1201"/>
      <c r="G53" s="1201"/>
      <c r="H53" s="1202"/>
      <c r="I53" s="349">
        <v>-556</v>
      </c>
      <c r="J53" s="350">
        <v>-925</v>
      </c>
      <c r="K53" s="350">
        <v>-1583</v>
      </c>
      <c r="L53" s="350">
        <v>-1862</v>
      </c>
      <c r="M53" s="351">
        <v>-1698</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v46SUjYYRrHSEuG4doLQOb9tseU5KGt4d5DqxKWx/uvBulJiyUBjz6Zn0T22aBzrnP2kB/GCQ1+KNbPKB5zEJw==" saltValue="HmVAcp2St7suNREZEAE8R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84"/>
  <sheetViews>
    <sheetView showGridLines="0" zoomScale="85" zoomScaleNormal="85" zoomScaleSheetLayoutView="100" workbookViewId="0">
      <selection activeCell="O1" sqref="O1"/>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s="1" customFormat="1" ht="16.5" customHeight="1" x14ac:dyDescent="0.2"/>
    <row r="2" s="1" customFormat="1" ht="16.5" customHeight="1" x14ac:dyDescent="0.2"/>
    <row r="3" s="1" customFormat="1" ht="16.5" customHeight="1" x14ac:dyDescent="0.2"/>
    <row r="4" s="1" customFormat="1" ht="16.5" customHeight="1" x14ac:dyDescent="0.2"/>
    <row r="5" s="1" customFormat="1" ht="16.5" customHeight="1" x14ac:dyDescent="0.2"/>
    <row r="6" s="1" customFormat="1" ht="16.5" customHeight="1" x14ac:dyDescent="0.2"/>
    <row r="7" s="1" customFormat="1" ht="16.5" customHeight="1" x14ac:dyDescent="0.2"/>
    <row r="8" s="1" customFormat="1" ht="16.5" customHeight="1" x14ac:dyDescent="0.2"/>
    <row r="9" s="1" customFormat="1" ht="16.5" customHeight="1" x14ac:dyDescent="0.2"/>
    <row r="10" s="1" customFormat="1" ht="16.5" customHeight="1" x14ac:dyDescent="0.2"/>
    <row r="11" s="1" customFormat="1" ht="16.5" customHeight="1" x14ac:dyDescent="0.2"/>
    <row r="12" s="1" customFormat="1" ht="16.5" customHeight="1" x14ac:dyDescent="0.2"/>
    <row r="13" s="1" customFormat="1"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1" customFormat="1" ht="16.5" customHeight="1" x14ac:dyDescent="0.2"/>
    <row r="34" s="1" customFormat="1" ht="16.5" customHeight="1" x14ac:dyDescent="0.2"/>
    <row r="35" s="1" customFormat="1" ht="16.5" customHeight="1" x14ac:dyDescent="0.2"/>
    <row r="36" s="1" customFormat="1" ht="16.5" customHeight="1" x14ac:dyDescent="0.2"/>
    <row r="37" s="1" customFormat="1" ht="16.5" customHeight="1" x14ac:dyDescent="0.2"/>
    <row r="38" s="1" customFormat="1" ht="16.5" customHeight="1" x14ac:dyDescent="0.2"/>
    <row r="39" s="1" customFormat="1" ht="16.5" customHeight="1" x14ac:dyDescent="0.2"/>
    <row r="40" s="1" customFormat="1" ht="16.5" customHeight="1" x14ac:dyDescent="0.2"/>
    <row r="41" s="1" customFormat="1" ht="16.5" customHeight="1" x14ac:dyDescent="0.2"/>
    <row r="42" s="1" customFormat="1" ht="16.5" customHeight="1" x14ac:dyDescent="0.2"/>
    <row r="43" s="1" customFormat="1" ht="16.5" customHeight="1" x14ac:dyDescent="0.2"/>
    <row r="44" s="1" customFormat="1" ht="16.5" customHeight="1" x14ac:dyDescent="0.2"/>
    <row r="45" s="1" customFormat="1" ht="16.5" customHeight="1" x14ac:dyDescent="0.2"/>
    <row r="46" s="1" customFormat="1" ht="16.5" customHeight="1" x14ac:dyDescent="0.2"/>
    <row r="47" s="1" customFormat="1" ht="16.5" customHeight="1" x14ac:dyDescent="0.2"/>
    <row r="48" s="1" customFormat="1"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526</v>
      </c>
      <c r="G54" s="119" t="s">
        <v>527</v>
      </c>
      <c r="H54" s="120" t="s">
        <v>528</v>
      </c>
    </row>
    <row r="55" spans="2:8" ht="52.5" customHeight="1" x14ac:dyDescent="0.2">
      <c r="B55" s="121"/>
      <c r="C55" s="1211" t="s">
        <v>46</v>
      </c>
      <c r="D55" s="1211"/>
      <c r="E55" s="1212"/>
      <c r="F55" s="352">
        <v>1271</v>
      </c>
      <c r="G55" s="352">
        <v>1141</v>
      </c>
      <c r="H55" s="353">
        <v>1121</v>
      </c>
    </row>
    <row r="56" spans="2:8" ht="52.5" customHeight="1" x14ac:dyDescent="0.2">
      <c r="B56" s="122"/>
      <c r="C56" s="1213" t="s">
        <v>47</v>
      </c>
      <c r="D56" s="1213"/>
      <c r="E56" s="1214"/>
      <c r="F56" s="354">
        <v>205</v>
      </c>
      <c r="G56" s="354">
        <v>205</v>
      </c>
      <c r="H56" s="355">
        <v>205</v>
      </c>
    </row>
    <row r="57" spans="2:8" ht="53.25" customHeight="1" x14ac:dyDescent="0.2">
      <c r="B57" s="122"/>
      <c r="C57" s="1215" t="s">
        <v>48</v>
      </c>
      <c r="D57" s="1215"/>
      <c r="E57" s="1216"/>
      <c r="F57" s="356">
        <v>1285</v>
      </c>
      <c r="G57" s="356">
        <v>1580</v>
      </c>
      <c r="H57" s="357">
        <v>1631</v>
      </c>
    </row>
    <row r="58" spans="2:8" ht="45.75" customHeight="1" x14ac:dyDescent="0.2">
      <c r="B58" s="123"/>
      <c r="C58" s="1203" t="s">
        <v>559</v>
      </c>
      <c r="D58" s="1204"/>
      <c r="E58" s="1205"/>
      <c r="F58" s="358">
        <v>840</v>
      </c>
      <c r="G58" s="358">
        <v>1200</v>
      </c>
      <c r="H58" s="359">
        <v>1200</v>
      </c>
    </row>
    <row r="59" spans="2:8" ht="45.75" customHeight="1" x14ac:dyDescent="0.2">
      <c r="B59" s="123"/>
      <c r="C59" s="1203" t="s">
        <v>545</v>
      </c>
      <c r="D59" s="1204"/>
      <c r="E59" s="1205"/>
      <c r="F59" s="358">
        <v>431</v>
      </c>
      <c r="G59" s="358">
        <v>371</v>
      </c>
      <c r="H59" s="359">
        <v>420</v>
      </c>
    </row>
    <row r="60" spans="2:8" ht="45.75" customHeight="1" x14ac:dyDescent="0.2">
      <c r="B60" s="123"/>
      <c r="C60" s="1203" t="s">
        <v>546</v>
      </c>
      <c r="D60" s="1204"/>
      <c r="E60" s="1205"/>
      <c r="F60" s="358">
        <v>6</v>
      </c>
      <c r="G60" s="358">
        <v>2</v>
      </c>
      <c r="H60" s="359">
        <v>5</v>
      </c>
    </row>
    <row r="61" spans="2:8" ht="45.75" customHeight="1" x14ac:dyDescent="0.2">
      <c r="B61" s="123"/>
      <c r="C61" s="1203" t="s">
        <v>547</v>
      </c>
      <c r="D61" s="1204"/>
      <c r="E61" s="1205"/>
      <c r="F61" s="358">
        <v>3</v>
      </c>
      <c r="G61" s="358">
        <v>3</v>
      </c>
      <c r="H61" s="359">
        <v>3</v>
      </c>
    </row>
    <row r="62" spans="2:8" ht="45.75" customHeight="1" thickBot="1" x14ac:dyDescent="0.25">
      <c r="B62" s="124"/>
      <c r="C62" s="1206" t="s">
        <v>548</v>
      </c>
      <c r="D62" s="1207"/>
      <c r="E62" s="1208"/>
      <c r="F62" s="360">
        <v>1</v>
      </c>
      <c r="G62" s="360">
        <v>1</v>
      </c>
      <c r="H62" s="361">
        <v>1</v>
      </c>
    </row>
    <row r="63" spans="2:8" ht="52.5" customHeight="1" thickBot="1" x14ac:dyDescent="0.25">
      <c r="B63" s="125"/>
      <c r="C63" s="1209" t="s">
        <v>49</v>
      </c>
      <c r="D63" s="1209"/>
      <c r="E63" s="1210"/>
      <c r="F63" s="362">
        <v>2761</v>
      </c>
      <c r="G63" s="362">
        <v>2925</v>
      </c>
      <c r="H63" s="363">
        <v>2956</v>
      </c>
    </row>
    <row r="64" spans="2:8" ht="13.2" x14ac:dyDescent="0.2"/>
    <row r="65" s="1" customFormat="1" ht="13.5" hidden="1" customHeight="1" x14ac:dyDescent="0.2"/>
    <row r="66" s="1" customFormat="1" ht="13.5" hidden="1" customHeight="1" x14ac:dyDescent="0.2"/>
    <row r="67" s="1" customFormat="1" ht="13.5" hidden="1" customHeight="1" x14ac:dyDescent="0.2"/>
    <row r="68" s="1" customFormat="1" ht="13.5" hidden="1" customHeight="1" x14ac:dyDescent="0.2"/>
    <row r="69" s="1" customFormat="1" ht="13.5" hidden="1" customHeight="1" x14ac:dyDescent="0.2"/>
    <row r="70" s="1" customFormat="1" ht="13.5" hidden="1" customHeight="1" x14ac:dyDescent="0.2"/>
    <row r="71" s="1" customFormat="1" ht="13.5" hidden="1" customHeight="1" x14ac:dyDescent="0.2"/>
    <row r="72" s="1" customFormat="1" ht="13.5" hidden="1" customHeight="1" x14ac:dyDescent="0.2"/>
    <row r="73" s="1" customFormat="1" ht="13.5" hidden="1" customHeight="1" x14ac:dyDescent="0.2"/>
    <row r="74" s="1" customFormat="1" ht="13.5" hidden="1" customHeight="1" x14ac:dyDescent="0.2"/>
    <row r="75" s="1" customFormat="1" ht="13.5" hidden="1" customHeight="1" x14ac:dyDescent="0.2"/>
    <row r="76" s="1" customFormat="1" ht="13.5" hidden="1" customHeight="1" x14ac:dyDescent="0.2"/>
    <row r="77" s="1" customFormat="1" ht="13.5" hidden="1" customHeight="1" x14ac:dyDescent="0.2"/>
    <row r="78" s="1" customFormat="1" ht="13.5" hidden="1" customHeight="1" x14ac:dyDescent="0.2"/>
    <row r="79" s="1" customFormat="1" ht="13.5" hidden="1" customHeight="1" x14ac:dyDescent="0.2"/>
    <row r="80" s="1" customFormat="1" ht="13.5" hidden="1" customHeight="1" x14ac:dyDescent="0.2"/>
    <row r="81" s="1" customFormat="1" ht="13.5" hidden="1" customHeight="1" x14ac:dyDescent="0.2"/>
    <row r="82" s="1" customFormat="1" ht="13.5" hidden="1" customHeight="1" x14ac:dyDescent="0.2"/>
    <row r="83" s="1" customFormat="1" ht="13.5" hidden="1" customHeight="1" x14ac:dyDescent="0.2"/>
    <row r="84" s="1" customFormat="1" ht="13.5" hidden="1" customHeight="1" x14ac:dyDescent="0.2"/>
  </sheetData>
  <sheetProtection algorithmName="SHA-512" hashValue="L2n1ZceB+m88S1ogcPxuMK6fh269fb6SAsSS4hCOrHK6tJ6Lcmi208bT4MZ1AIhE04MA0ZkMpQZBXjyr3meOzg==" saltValue="E2SApPdzrH5hDAlty/ugw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523</v>
      </c>
      <c r="G2" s="139"/>
      <c r="H2" s="140"/>
    </row>
    <row r="3" spans="1:8" x14ac:dyDescent="0.2">
      <c r="A3" s="136" t="s">
        <v>516</v>
      </c>
      <c r="B3" s="141"/>
      <c r="C3" s="142"/>
      <c r="D3" s="143">
        <v>142955</v>
      </c>
      <c r="E3" s="144"/>
      <c r="F3" s="145">
        <v>301035</v>
      </c>
      <c r="G3" s="146"/>
      <c r="H3" s="147"/>
    </row>
    <row r="4" spans="1:8" x14ac:dyDescent="0.2">
      <c r="A4" s="148"/>
      <c r="B4" s="149"/>
      <c r="C4" s="150"/>
      <c r="D4" s="151">
        <v>70973</v>
      </c>
      <c r="E4" s="152"/>
      <c r="F4" s="153">
        <v>154376</v>
      </c>
      <c r="G4" s="154"/>
      <c r="H4" s="155"/>
    </row>
    <row r="5" spans="1:8" x14ac:dyDescent="0.2">
      <c r="A5" s="136" t="s">
        <v>518</v>
      </c>
      <c r="B5" s="141"/>
      <c r="C5" s="142"/>
      <c r="D5" s="143">
        <v>107592</v>
      </c>
      <c r="E5" s="144"/>
      <c r="F5" s="145">
        <v>277467</v>
      </c>
      <c r="G5" s="146"/>
      <c r="H5" s="147"/>
    </row>
    <row r="6" spans="1:8" x14ac:dyDescent="0.2">
      <c r="A6" s="148"/>
      <c r="B6" s="149"/>
      <c r="C6" s="150"/>
      <c r="D6" s="151">
        <v>72851</v>
      </c>
      <c r="E6" s="152"/>
      <c r="F6" s="153">
        <v>128378</v>
      </c>
      <c r="G6" s="154"/>
      <c r="H6" s="155"/>
    </row>
    <row r="7" spans="1:8" x14ac:dyDescent="0.2">
      <c r="A7" s="136" t="s">
        <v>519</v>
      </c>
      <c r="B7" s="141"/>
      <c r="C7" s="142"/>
      <c r="D7" s="143">
        <v>103185</v>
      </c>
      <c r="E7" s="144"/>
      <c r="F7" s="145">
        <v>282256</v>
      </c>
      <c r="G7" s="146"/>
      <c r="H7" s="147"/>
    </row>
    <row r="8" spans="1:8" x14ac:dyDescent="0.2">
      <c r="A8" s="148"/>
      <c r="B8" s="149"/>
      <c r="C8" s="150"/>
      <c r="D8" s="151">
        <v>65998</v>
      </c>
      <c r="E8" s="152"/>
      <c r="F8" s="153">
        <v>145453</v>
      </c>
      <c r="G8" s="154"/>
      <c r="H8" s="155"/>
    </row>
    <row r="9" spans="1:8" x14ac:dyDescent="0.2">
      <c r="A9" s="136" t="s">
        <v>520</v>
      </c>
      <c r="B9" s="141"/>
      <c r="C9" s="142"/>
      <c r="D9" s="143">
        <v>205602</v>
      </c>
      <c r="E9" s="144"/>
      <c r="F9" s="145">
        <v>295341</v>
      </c>
      <c r="G9" s="146"/>
      <c r="H9" s="147"/>
    </row>
    <row r="10" spans="1:8" x14ac:dyDescent="0.2">
      <c r="A10" s="148"/>
      <c r="B10" s="149"/>
      <c r="C10" s="150"/>
      <c r="D10" s="151">
        <v>79229</v>
      </c>
      <c r="E10" s="152"/>
      <c r="F10" s="153">
        <v>137402</v>
      </c>
      <c r="G10" s="154"/>
      <c r="H10" s="155"/>
    </row>
    <row r="11" spans="1:8" x14ac:dyDescent="0.2">
      <c r="A11" s="136" t="s">
        <v>521</v>
      </c>
      <c r="B11" s="141"/>
      <c r="C11" s="142"/>
      <c r="D11" s="143">
        <v>187629</v>
      </c>
      <c r="E11" s="144"/>
      <c r="F11" s="145">
        <v>292845</v>
      </c>
      <c r="G11" s="146"/>
      <c r="H11" s="147"/>
    </row>
    <row r="12" spans="1:8" x14ac:dyDescent="0.2">
      <c r="A12" s="148"/>
      <c r="B12" s="149"/>
      <c r="C12" s="156"/>
      <c r="D12" s="151">
        <v>139226</v>
      </c>
      <c r="E12" s="152"/>
      <c r="F12" s="153">
        <v>143187</v>
      </c>
      <c r="G12" s="154"/>
      <c r="H12" s="155"/>
    </row>
    <row r="13" spans="1:8" x14ac:dyDescent="0.2">
      <c r="A13" s="136"/>
      <c r="B13" s="141"/>
      <c r="C13" s="157"/>
      <c r="D13" s="158">
        <v>149393</v>
      </c>
      <c r="E13" s="159"/>
      <c r="F13" s="160">
        <v>289789</v>
      </c>
      <c r="G13" s="161"/>
      <c r="H13" s="147"/>
    </row>
    <row r="14" spans="1:8" x14ac:dyDescent="0.2">
      <c r="A14" s="148"/>
      <c r="B14" s="149"/>
      <c r="C14" s="150"/>
      <c r="D14" s="151">
        <v>85655</v>
      </c>
      <c r="E14" s="152"/>
      <c r="F14" s="153">
        <v>141759</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14.06</v>
      </c>
      <c r="C19" s="162">
        <f>ROUND(VALUE(SUBSTITUTE(実質収支比率等に係る経年分析!G$48,"▲","-")),2)</f>
        <v>20.61</v>
      </c>
      <c r="D19" s="162">
        <f>ROUND(VALUE(SUBSTITUTE(実質収支比率等に係る経年分析!H$48,"▲","-")),2)</f>
        <v>13.8</v>
      </c>
      <c r="E19" s="162">
        <f>ROUND(VALUE(SUBSTITUTE(実質収支比率等に係る経年分析!I$48,"▲","-")),2)</f>
        <v>16.489999999999998</v>
      </c>
      <c r="F19" s="162">
        <f>ROUND(VALUE(SUBSTITUTE(実質収支比率等に係る経年分析!J$48,"▲","-")),2)</f>
        <v>14.98</v>
      </c>
    </row>
    <row r="20" spans="1:11" x14ac:dyDescent="0.2">
      <c r="A20" s="162" t="s">
        <v>53</v>
      </c>
      <c r="B20" s="162">
        <f>ROUND(VALUE(SUBSTITUTE(実質収支比率等に係る経年分析!F$47,"▲","-")),2)</f>
        <v>52.62</v>
      </c>
      <c r="C20" s="162">
        <f>ROUND(VALUE(SUBSTITUTE(実質収支比率等に係る経年分析!G$47,"▲","-")),2)</f>
        <v>48.77</v>
      </c>
      <c r="D20" s="162">
        <f>ROUND(VALUE(SUBSTITUTE(実質収支比率等に係る経年分析!H$47,"▲","-")),2)</f>
        <v>50.75</v>
      </c>
      <c r="E20" s="162">
        <f>ROUND(VALUE(SUBSTITUTE(実質収支比率等に係る経年分析!I$47,"▲","-")),2)</f>
        <v>45.46</v>
      </c>
      <c r="F20" s="162">
        <f>ROUND(VALUE(SUBSTITUTE(実質収支比率等に係る経年分析!J$47,"▲","-")),2)</f>
        <v>43.56</v>
      </c>
    </row>
    <row r="21" spans="1:11" x14ac:dyDescent="0.2">
      <c r="A21" s="162" t="s">
        <v>54</v>
      </c>
      <c r="B21" s="162">
        <f>IF(ISNUMBER(VALUE(SUBSTITUTE(実質収支比率等に係る経年分析!F$49,"▲","-"))),ROUND(VALUE(SUBSTITUTE(実質収支比率等に係る経年分析!F$49,"▲","-")),2),NA())</f>
        <v>13.89</v>
      </c>
      <c r="C21" s="162">
        <f>IF(ISNUMBER(VALUE(SUBSTITUTE(実質収支比率等に係る経年分析!G$49,"▲","-"))),ROUND(VALUE(SUBSTITUTE(実質収支比率等に係る経年分析!G$49,"▲","-")),2),NA())</f>
        <v>7.6</v>
      </c>
      <c r="D21" s="162">
        <f>IF(ISNUMBER(VALUE(SUBSTITUTE(実質収支比率等に係る経年分析!H$49,"▲","-"))),ROUND(VALUE(SUBSTITUTE(実質収支比率等に係る経年分析!H$49,"▲","-")),2),NA())</f>
        <v>-5.38</v>
      </c>
      <c r="E21" s="162">
        <f>IF(ISNUMBER(VALUE(SUBSTITUTE(実質収支比率等に係る経年分析!I$49,"▲","-"))),ROUND(VALUE(SUBSTITUTE(実質収支比率等に係る経年分析!I$49,"▲","-")),2),NA())</f>
        <v>-2.46</v>
      </c>
      <c r="F21" s="162">
        <f>IF(ISNUMBER(VALUE(SUBSTITUTE(実質収支比率等に係る経年分析!J$49,"▲","-"))),ROUND(VALUE(SUBSTITUTE(実質収支比率等に係る経年分析!J$49,"▲","-")),2),NA())</f>
        <v>-1.87</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1.8</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0.66</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1.4</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3.06</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2">
      <c r="A31" s="163" t="str">
        <f>IF(連結実質赤字比率に係る赤字・黒字の構成分析!C$39="",NA(),連結実質赤字比率に係る赤字・黒字の構成分析!C$39)</f>
        <v>鮭川村国民健康保険特別会計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7.0000000000000007E-2</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0.02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0.06</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0.01</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0.01</v>
      </c>
    </row>
    <row r="32" spans="1:11" x14ac:dyDescent="0.2">
      <c r="A32" s="163" t="str">
        <f>IF(連結実質赤字比率に係る赤字・黒字の構成分析!C$38="",NA(),連結実質赤字比率に係る赤字・黒字の構成分析!C$38)</f>
        <v>鮭川村後期高齢者医療特別会計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0.01</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0.08</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0.1</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0.11</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0.08</v>
      </c>
    </row>
    <row r="33" spans="1:16" x14ac:dyDescent="0.2">
      <c r="A33" s="163" t="str">
        <f>IF(連結実質赤字比率に係る赤字・黒字の構成分析!C$37="",NA(),連結実質赤字比率に係る赤字・黒字の構成分析!C$37)</f>
        <v>鮭川村農業集落排水事業会計</v>
      </c>
      <c r="B33" s="163" t="e">
        <f>IF(ROUND(VALUE(SUBSTITUTE(連結実質赤字比率に係る赤字・黒字の構成分析!F$37,"▲", "-")), 2) &lt; 0, ABS(ROUND(VALUE(SUBSTITUTE(連結実質赤字比率に係る赤字・黒字の構成分析!F$37,"▲", "-")), 2)), NA())</f>
        <v>#VALUE!</v>
      </c>
      <c r="C33" s="163" t="e">
        <f>IF(ROUND(VALUE(SUBSTITUTE(連結実質赤字比率に係る赤字・黒字の構成分析!F$37,"▲", "-")), 2) &gt;= 0, ABS(ROUND(VALUE(SUBSTITUTE(連結実質赤字比率に係る赤字・黒字の構成分析!F$37,"▲", "-")), 2)), NA())</f>
        <v>#VALUE!</v>
      </c>
      <c r="D33" s="163" t="e">
        <f>IF(ROUND(VALUE(SUBSTITUTE(連結実質赤字比率に係る赤字・黒字の構成分析!G$37,"▲", "-")), 2) &lt; 0, ABS(ROUND(VALUE(SUBSTITUTE(連結実質赤字比率に係る赤字・黒字の構成分析!G$37,"▲", "-")), 2)), NA())</f>
        <v>#VALUE!</v>
      </c>
      <c r="E33" s="163" t="e">
        <f>IF(ROUND(VALUE(SUBSTITUTE(連結実質赤字比率に係る赤字・黒字の構成分析!G$37,"▲", "-")), 2) &gt;= 0, ABS(ROUND(VALUE(SUBSTITUTE(連結実質赤字比率に係る赤字・黒字の構成分析!G$37,"▲", "-")), 2)), NA())</f>
        <v>#VALUE!</v>
      </c>
      <c r="F33" s="163" t="e">
        <f>IF(ROUND(VALUE(SUBSTITUTE(連結実質赤字比率に係る赤字・黒字の構成分析!H$37,"▲", "-")), 2) &lt; 0, ABS(ROUND(VALUE(SUBSTITUTE(連結実質赤字比率に係る赤字・黒字の構成分析!H$37,"▲", "-")), 2)), NA())</f>
        <v>#VALUE!</v>
      </c>
      <c r="G33" s="163" t="e">
        <f>IF(ROUND(VALUE(SUBSTITUTE(連結実質赤字比率に係る赤字・黒字の構成分析!H$37,"▲", "-")), 2) &gt;= 0, ABS(ROUND(VALUE(SUBSTITUTE(連結実質赤字比率に係る赤字・黒字の構成分析!H$37,"▲", "-")), 2)), NA())</f>
        <v>#VALUE!</v>
      </c>
      <c r="H33" s="163" t="e">
        <f>IF(ROUND(VALUE(SUBSTITUTE(連結実質赤字比率に係る赤字・黒字の構成分析!I$37,"▲", "-")), 2) &lt; 0, ABS(ROUND(VALUE(SUBSTITUTE(連結実質赤字比率に係る赤字・黒字の構成分析!I$37,"▲", "-")), 2)), NA())</f>
        <v>#VALUE!</v>
      </c>
      <c r="I33" s="163" t="e">
        <f>IF(ROUND(VALUE(SUBSTITUTE(連結実質赤字比率に係る赤字・黒字の構成分析!I$37,"▲", "-")), 2) &gt;= 0, ABS(ROUND(VALUE(SUBSTITUTE(連結実質赤字比率に係る赤字・黒字の構成分析!I$37,"▲", "-")), 2)), NA())</f>
        <v>#VALUE!</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1.1399999999999999</v>
      </c>
    </row>
    <row r="34" spans="1:16" x14ac:dyDescent="0.2">
      <c r="A34" s="163" t="str">
        <f>IF(連結実質赤字比率に係る赤字・黒字の構成分析!C$36="",NA(),連結実質赤字比率に係る赤字・黒字の構成分析!C$36)</f>
        <v>鮭川村簡易水道事業会計</v>
      </c>
      <c r="B34" s="163" t="e">
        <f>IF(ROUND(VALUE(SUBSTITUTE(連結実質赤字比率に係る赤字・黒字の構成分析!F$36,"▲", "-")), 2) &lt; 0, ABS(ROUND(VALUE(SUBSTITUTE(連結実質赤字比率に係る赤字・黒字の構成分析!F$36,"▲", "-")), 2)), NA())</f>
        <v>#VALUE!</v>
      </c>
      <c r="C34" s="163" t="e">
        <f>IF(ROUND(VALUE(SUBSTITUTE(連結実質赤字比率に係る赤字・黒字の構成分析!F$36,"▲", "-")), 2) &gt;= 0, ABS(ROUND(VALUE(SUBSTITUTE(連結実質赤字比率に係る赤字・黒字の構成分析!F$36,"▲", "-")), 2)), NA())</f>
        <v>#VALUE!</v>
      </c>
      <c r="D34" s="163" t="e">
        <f>IF(ROUND(VALUE(SUBSTITUTE(連結実質赤字比率に係る赤字・黒字の構成分析!G$36,"▲", "-")), 2) &lt; 0, ABS(ROUND(VALUE(SUBSTITUTE(連結実質赤字比率に係る赤字・黒字の構成分析!G$36,"▲", "-")), 2)), NA())</f>
        <v>#VALUE!</v>
      </c>
      <c r="E34" s="163" t="e">
        <f>IF(ROUND(VALUE(SUBSTITUTE(連結実質赤字比率に係る赤字・黒字の構成分析!G$36,"▲", "-")), 2) &gt;= 0, ABS(ROUND(VALUE(SUBSTITUTE(連結実質赤字比率に係る赤字・黒字の構成分析!G$36,"▲", "-")), 2)), NA())</f>
        <v>#VALUE!</v>
      </c>
      <c r="F34" s="163" t="e">
        <f>IF(ROUND(VALUE(SUBSTITUTE(連結実質赤字比率に係る赤字・黒字の構成分析!H$36,"▲", "-")), 2) &lt; 0, ABS(ROUND(VALUE(SUBSTITUTE(連結実質赤字比率に係る赤字・黒字の構成分析!H$36,"▲", "-")), 2)), NA())</f>
        <v>#VALUE!</v>
      </c>
      <c r="G34" s="163" t="e">
        <f>IF(ROUND(VALUE(SUBSTITUTE(連結実質赤字比率に係る赤字・黒字の構成分析!H$36,"▲", "-")), 2) &gt;= 0, ABS(ROUND(VALUE(SUBSTITUTE(連結実質赤字比率に係る赤字・黒字の構成分析!H$36,"▲", "-")), 2)), NA())</f>
        <v>#VALUE!</v>
      </c>
      <c r="H34" s="163" t="e">
        <f>IF(ROUND(VALUE(SUBSTITUTE(連結実質赤字比率に係る赤字・黒字の構成分析!I$36,"▲", "-")), 2) &lt; 0, ABS(ROUND(VALUE(SUBSTITUTE(連結実質赤字比率に係る赤字・黒字の構成分析!I$36,"▲", "-")), 2)), NA())</f>
        <v>#VALUE!</v>
      </c>
      <c r="I34" s="163" t="e">
        <f>IF(ROUND(VALUE(SUBSTITUTE(連結実質赤字比率に係る赤字・黒字の構成分析!I$36,"▲", "-")), 2) &gt;= 0, ABS(ROUND(VALUE(SUBSTITUTE(連結実質赤字比率に係る赤字・黒字の構成分析!I$36,"▲", "-")), 2)), NA())</f>
        <v>#VALUE!</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1.81</v>
      </c>
    </row>
    <row r="35" spans="1:16" x14ac:dyDescent="0.2">
      <c r="A35" s="163" t="str">
        <f>IF(連結実質赤字比率に係る赤字・黒字の構成分析!C$35="",NA(),連結実質赤字比率に係る赤字・黒字の構成分析!C$35)</f>
        <v>鮭川村介護保険特別会計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3.36</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3.93</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2.2000000000000002</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1.9</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2.64</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14.06</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20.61</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13.79</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16.48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14.97</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327</v>
      </c>
      <c r="E42" s="164"/>
      <c r="F42" s="164"/>
      <c r="G42" s="164">
        <f>'実質公債費比率（分子）の構造'!L$52</f>
        <v>329</v>
      </c>
      <c r="H42" s="164"/>
      <c r="I42" s="164"/>
      <c r="J42" s="164">
        <f>'実質公債費比率（分子）の構造'!M$52</f>
        <v>335</v>
      </c>
      <c r="K42" s="164"/>
      <c r="L42" s="164"/>
      <c r="M42" s="164">
        <f>'実質公債費比率（分子）の構造'!N$52</f>
        <v>320</v>
      </c>
      <c r="N42" s="164"/>
      <c r="O42" s="164"/>
      <c r="P42" s="164">
        <f>'実質公債費比率（分子）の構造'!O$52</f>
        <v>309</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1</v>
      </c>
      <c r="C44" s="164"/>
      <c r="D44" s="164"/>
      <c r="E44" s="164">
        <f>'実質公債費比率（分子）の構造'!L$50</f>
        <v>0</v>
      </c>
      <c r="F44" s="164"/>
      <c r="G44" s="164"/>
      <c r="H44" s="164">
        <f>'実質公債費比率（分子）の構造'!M$50</f>
        <v>0</v>
      </c>
      <c r="I44" s="164"/>
      <c r="J44" s="164"/>
      <c r="K44" s="164">
        <f>'実質公債費比率（分子）の構造'!N$50</f>
        <v>0</v>
      </c>
      <c r="L44" s="164"/>
      <c r="M44" s="164"/>
      <c r="N44" s="164">
        <f>'実質公債費比率（分子）の構造'!O$50</f>
        <v>1</v>
      </c>
      <c r="O44" s="164"/>
      <c r="P44" s="164"/>
    </row>
    <row r="45" spans="1:16" x14ac:dyDescent="0.2">
      <c r="A45" s="164" t="s">
        <v>63</v>
      </c>
      <c r="B45" s="164">
        <f>'実質公債費比率（分子）の構造'!K$49</f>
        <v>5</v>
      </c>
      <c r="C45" s="164"/>
      <c r="D45" s="164"/>
      <c r="E45" s="164">
        <f>'実質公債費比率（分子）の構造'!L$49</f>
        <v>4</v>
      </c>
      <c r="F45" s="164"/>
      <c r="G45" s="164"/>
      <c r="H45" s="164">
        <f>'実質公債費比率（分子）の構造'!M$49</f>
        <v>6</v>
      </c>
      <c r="I45" s="164"/>
      <c r="J45" s="164"/>
      <c r="K45" s="164">
        <f>'実質公債費比率（分子）の構造'!N$49</f>
        <v>6</v>
      </c>
      <c r="L45" s="164"/>
      <c r="M45" s="164"/>
      <c r="N45" s="164">
        <f>'実質公債費比率（分子）の構造'!O$49</f>
        <v>4</v>
      </c>
      <c r="O45" s="164"/>
      <c r="P45" s="164"/>
    </row>
    <row r="46" spans="1:16" x14ac:dyDescent="0.2">
      <c r="A46" s="164" t="s">
        <v>64</v>
      </c>
      <c r="B46" s="164">
        <f>'実質公債費比率（分子）の構造'!K$48</f>
        <v>103</v>
      </c>
      <c r="C46" s="164"/>
      <c r="D46" s="164"/>
      <c r="E46" s="164">
        <f>'実質公債費比率（分子）の構造'!L$48</f>
        <v>91</v>
      </c>
      <c r="F46" s="164"/>
      <c r="G46" s="164"/>
      <c r="H46" s="164">
        <f>'実質公債費比率（分子）の構造'!M$48</f>
        <v>90</v>
      </c>
      <c r="I46" s="164"/>
      <c r="J46" s="164"/>
      <c r="K46" s="164">
        <f>'実質公債費比率（分子）の構造'!N$48</f>
        <v>82</v>
      </c>
      <c r="L46" s="164"/>
      <c r="M46" s="164"/>
      <c r="N46" s="164">
        <f>'実質公債費比率（分子）の構造'!O$48</f>
        <v>76</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342</v>
      </c>
      <c r="C49" s="164"/>
      <c r="D49" s="164"/>
      <c r="E49" s="164">
        <f>'実質公債費比率（分子）の構造'!L$45</f>
        <v>356</v>
      </c>
      <c r="F49" s="164"/>
      <c r="G49" s="164"/>
      <c r="H49" s="164">
        <f>'実質公債費比率（分子）の構造'!M$45</f>
        <v>359</v>
      </c>
      <c r="I49" s="164"/>
      <c r="J49" s="164"/>
      <c r="K49" s="164">
        <f>'実質公債費比率（分子）の構造'!N$45</f>
        <v>355</v>
      </c>
      <c r="L49" s="164"/>
      <c r="M49" s="164"/>
      <c r="N49" s="164">
        <f>'実質公債費比率（分子）の構造'!O$45</f>
        <v>352</v>
      </c>
      <c r="O49" s="164"/>
      <c r="P49" s="164"/>
    </row>
    <row r="50" spans="1:16" x14ac:dyDescent="0.2">
      <c r="A50" s="164" t="s">
        <v>67</v>
      </c>
      <c r="B50" s="164" t="e">
        <f>NA()</f>
        <v>#N/A</v>
      </c>
      <c r="C50" s="164">
        <f>IF(ISNUMBER('実質公債費比率（分子）の構造'!K$53),'実質公債費比率（分子）の構造'!K$53,NA())</f>
        <v>124</v>
      </c>
      <c r="D50" s="164" t="e">
        <f>NA()</f>
        <v>#N/A</v>
      </c>
      <c r="E50" s="164" t="e">
        <f>NA()</f>
        <v>#N/A</v>
      </c>
      <c r="F50" s="164">
        <f>IF(ISNUMBER('実質公債費比率（分子）の構造'!L$53),'実質公債費比率（分子）の構造'!L$53,NA())</f>
        <v>122</v>
      </c>
      <c r="G50" s="164" t="e">
        <f>NA()</f>
        <v>#N/A</v>
      </c>
      <c r="H50" s="164" t="e">
        <f>NA()</f>
        <v>#N/A</v>
      </c>
      <c r="I50" s="164">
        <f>IF(ISNUMBER('実質公債費比率（分子）の構造'!M$53),'実質公債費比率（分子）の構造'!M$53,NA())</f>
        <v>120</v>
      </c>
      <c r="J50" s="164" t="e">
        <f>NA()</f>
        <v>#N/A</v>
      </c>
      <c r="K50" s="164" t="e">
        <f>NA()</f>
        <v>#N/A</v>
      </c>
      <c r="L50" s="164">
        <f>IF(ISNUMBER('実質公債費比率（分子）の構造'!N$53),'実質公債費比率（分子）の構造'!N$53,NA())</f>
        <v>123</v>
      </c>
      <c r="M50" s="164" t="e">
        <f>NA()</f>
        <v>#N/A</v>
      </c>
      <c r="N50" s="164" t="e">
        <f>NA()</f>
        <v>#N/A</v>
      </c>
      <c r="O50" s="164">
        <f>IF(ISNUMBER('実質公債費比率（分子）の構造'!O$53),'実質公債費比率（分子）の構造'!O$53,NA())</f>
        <v>124</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2859</v>
      </c>
      <c r="E56" s="163"/>
      <c r="F56" s="163"/>
      <c r="G56" s="163">
        <f>'将来負担比率（分子）の構造'!J$52</f>
        <v>2715</v>
      </c>
      <c r="H56" s="163"/>
      <c r="I56" s="163"/>
      <c r="J56" s="163">
        <f>'将来負担比率（分子）の構造'!K$52</f>
        <v>2555</v>
      </c>
      <c r="K56" s="163"/>
      <c r="L56" s="163"/>
      <c r="M56" s="163">
        <f>'将来負担比率（分子）の構造'!L$52</f>
        <v>2500</v>
      </c>
      <c r="N56" s="163"/>
      <c r="O56" s="163"/>
      <c r="P56" s="163">
        <f>'将来負担比率（分子）の構造'!M$52</f>
        <v>2578</v>
      </c>
    </row>
    <row r="57" spans="1:16" x14ac:dyDescent="0.2">
      <c r="A57" s="163" t="s">
        <v>42</v>
      </c>
      <c r="B57" s="163"/>
      <c r="C57" s="163"/>
      <c r="D57" s="163" t="str">
        <f>'将来負担比率（分子）の構造'!I$51</f>
        <v>-</v>
      </c>
      <c r="E57" s="163"/>
      <c r="F57" s="163"/>
      <c r="G57" s="163" t="str">
        <f>'将来負担比率（分子）の構造'!J$51</f>
        <v>-</v>
      </c>
      <c r="H57" s="163"/>
      <c r="I57" s="163"/>
      <c r="J57" s="163" t="str">
        <f>'将来負担比率（分子）の構造'!K$51</f>
        <v>-</v>
      </c>
      <c r="K57" s="163"/>
      <c r="L57" s="163"/>
      <c r="M57" s="163" t="str">
        <f>'将来負担比率（分子）の構造'!L$51</f>
        <v>-</v>
      </c>
      <c r="N57" s="163"/>
      <c r="O57" s="163"/>
      <c r="P57" s="163" t="str">
        <f>'将来負担比率（分子）の構造'!M$51</f>
        <v>-</v>
      </c>
    </row>
    <row r="58" spans="1:16" x14ac:dyDescent="0.2">
      <c r="A58" s="163" t="s">
        <v>41</v>
      </c>
      <c r="B58" s="163"/>
      <c r="C58" s="163"/>
      <c r="D58" s="163">
        <f>'将来負担比率（分子）の構造'!I$50</f>
        <v>2057</v>
      </c>
      <c r="E58" s="163"/>
      <c r="F58" s="163"/>
      <c r="G58" s="163">
        <f>'将来負担比率（分子）の構造'!J$50</f>
        <v>2342</v>
      </c>
      <c r="H58" s="163"/>
      <c r="I58" s="163"/>
      <c r="J58" s="163">
        <f>'将来負担比率（分子）の構造'!K$50</f>
        <v>2908</v>
      </c>
      <c r="K58" s="163"/>
      <c r="L58" s="163"/>
      <c r="M58" s="163">
        <f>'将来負担比率（分子）の構造'!L$50</f>
        <v>3130</v>
      </c>
      <c r="N58" s="163"/>
      <c r="O58" s="163"/>
      <c r="P58" s="163">
        <f>'将来負担比率（分子）の構造'!M$50</f>
        <v>3177</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2">
      <c r="A62" s="163" t="s">
        <v>35</v>
      </c>
      <c r="B62" s="163">
        <f>'将来負担比率（分子）の構造'!I$45</f>
        <v>315</v>
      </c>
      <c r="C62" s="163"/>
      <c r="D62" s="163"/>
      <c r="E62" s="163">
        <f>'将来負担比率（分子）の構造'!J$45</f>
        <v>285</v>
      </c>
      <c r="F62" s="163"/>
      <c r="G62" s="163"/>
      <c r="H62" s="163">
        <f>'将来負担比率（分子）の構造'!K$45</f>
        <v>268</v>
      </c>
      <c r="I62" s="163"/>
      <c r="J62" s="163"/>
      <c r="K62" s="163">
        <f>'将来負担比率（分子）の構造'!L$45</f>
        <v>259</v>
      </c>
      <c r="L62" s="163"/>
      <c r="M62" s="163"/>
      <c r="N62" s="163">
        <f>'将来負担比率（分子）の構造'!M$45</f>
        <v>241</v>
      </c>
      <c r="O62" s="163"/>
      <c r="P62" s="163"/>
    </row>
    <row r="63" spans="1:16" x14ac:dyDescent="0.2">
      <c r="A63" s="163" t="s">
        <v>34</v>
      </c>
      <c r="B63" s="163">
        <f>'将来負担比率（分子）の構造'!I$44</f>
        <v>5</v>
      </c>
      <c r="C63" s="163"/>
      <c r="D63" s="163"/>
      <c r="E63" s="163">
        <f>'将来負担比率（分子）の構造'!J$44</f>
        <v>4</v>
      </c>
      <c r="F63" s="163"/>
      <c r="G63" s="163"/>
      <c r="H63" s="163" t="str">
        <f>'将来負担比率（分子）の構造'!K$44</f>
        <v>-</v>
      </c>
      <c r="I63" s="163"/>
      <c r="J63" s="163"/>
      <c r="K63" s="163" t="str">
        <f>'将来負担比率（分子）の構造'!L$44</f>
        <v>-</v>
      </c>
      <c r="L63" s="163"/>
      <c r="M63" s="163"/>
      <c r="N63" s="163">
        <f>'将来負担比率（分子）の構造'!M$44</f>
        <v>6</v>
      </c>
      <c r="O63" s="163"/>
      <c r="P63" s="163"/>
    </row>
    <row r="64" spans="1:16" x14ac:dyDescent="0.2">
      <c r="A64" s="163" t="s">
        <v>33</v>
      </c>
      <c r="B64" s="163">
        <f>'将来負担比率（分子）の構造'!I$43</f>
        <v>828</v>
      </c>
      <c r="C64" s="163"/>
      <c r="D64" s="163"/>
      <c r="E64" s="163">
        <f>'将来負担比率（分子）の構造'!J$43</f>
        <v>758</v>
      </c>
      <c r="F64" s="163"/>
      <c r="G64" s="163"/>
      <c r="H64" s="163">
        <f>'将来負担比率（分子）の構造'!K$43</f>
        <v>717</v>
      </c>
      <c r="I64" s="163"/>
      <c r="J64" s="163"/>
      <c r="K64" s="163">
        <f>'将来負担比率（分子）の構造'!L$43</f>
        <v>700</v>
      </c>
      <c r="L64" s="163"/>
      <c r="M64" s="163"/>
      <c r="N64" s="163">
        <f>'将来負担比率（分子）の構造'!M$43</f>
        <v>789</v>
      </c>
      <c r="O64" s="163"/>
      <c r="P64" s="163"/>
    </row>
    <row r="65" spans="1:16" x14ac:dyDescent="0.2">
      <c r="A65" s="163" t="s">
        <v>32</v>
      </c>
      <c r="B65" s="163">
        <f>'将来負担比率（分子）の構造'!I$42</f>
        <v>10</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2">
      <c r="A66" s="163" t="s">
        <v>31</v>
      </c>
      <c r="B66" s="163">
        <f>'将来負担比率（分子）の構造'!I$41</f>
        <v>3203</v>
      </c>
      <c r="C66" s="163"/>
      <c r="D66" s="163"/>
      <c r="E66" s="163">
        <f>'将来負担比率（分子）の構造'!J$41</f>
        <v>3085</v>
      </c>
      <c r="F66" s="163"/>
      <c r="G66" s="163"/>
      <c r="H66" s="163">
        <f>'将来負担比率（分子）の構造'!K$41</f>
        <v>2895</v>
      </c>
      <c r="I66" s="163"/>
      <c r="J66" s="163"/>
      <c r="K66" s="163">
        <f>'将来負担比率（分子）の構造'!L$41</f>
        <v>2809</v>
      </c>
      <c r="L66" s="163"/>
      <c r="M66" s="163"/>
      <c r="N66" s="163">
        <f>'将来負担比率（分子）の構造'!M$41</f>
        <v>3020</v>
      </c>
      <c r="O66" s="163"/>
      <c r="P66" s="163"/>
    </row>
    <row r="67" spans="1:16" x14ac:dyDescent="0.2">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1271</v>
      </c>
      <c r="C72" s="167">
        <f>基金残高に係る経年分析!G55</f>
        <v>1141</v>
      </c>
      <c r="D72" s="167">
        <f>基金残高に係る経年分析!H55</f>
        <v>1121</v>
      </c>
    </row>
    <row r="73" spans="1:16" x14ac:dyDescent="0.2">
      <c r="A73" s="166" t="s">
        <v>74</v>
      </c>
      <c r="B73" s="167">
        <f>基金残高に係る経年分析!F56</f>
        <v>205</v>
      </c>
      <c r="C73" s="167">
        <f>基金残高に係る経年分析!G56</f>
        <v>205</v>
      </c>
      <c r="D73" s="167">
        <f>基金残高に係る経年分析!H56</f>
        <v>205</v>
      </c>
    </row>
    <row r="74" spans="1:16" x14ac:dyDescent="0.2">
      <c r="A74" s="166" t="s">
        <v>75</v>
      </c>
      <c r="B74" s="167">
        <f>基金残高に係る経年分析!F57</f>
        <v>1285</v>
      </c>
      <c r="C74" s="167">
        <f>基金残高に係る経年分析!G57</f>
        <v>1580</v>
      </c>
      <c r="D74" s="167">
        <f>基金残高に係る経年分析!H57</f>
        <v>1631</v>
      </c>
    </row>
  </sheetData>
  <sheetProtection algorithmName="SHA-512" hashValue="qmTOQh3oxrtj1e5lfDLhQb1EPtKsvuWyLq8w264O4KzvNi44EYAYKC5Vpflft3eCaV6ffk76J4Wi8jteIqpAPQ==" saltValue="DM9928NBe1JN3QBeY9C82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85" zoomScaleNormal="85"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335359</v>
      </c>
      <c r="S5" s="613"/>
      <c r="T5" s="613"/>
      <c r="U5" s="613"/>
      <c r="V5" s="613"/>
      <c r="W5" s="613"/>
      <c r="X5" s="613"/>
      <c r="Y5" s="614"/>
      <c r="Z5" s="615">
        <v>5.2</v>
      </c>
      <c r="AA5" s="615"/>
      <c r="AB5" s="615"/>
      <c r="AC5" s="615"/>
      <c r="AD5" s="616">
        <v>335359</v>
      </c>
      <c r="AE5" s="616"/>
      <c r="AF5" s="616"/>
      <c r="AG5" s="616"/>
      <c r="AH5" s="616"/>
      <c r="AI5" s="616"/>
      <c r="AJ5" s="616"/>
      <c r="AK5" s="616"/>
      <c r="AL5" s="617">
        <v>13.1</v>
      </c>
      <c r="AM5" s="618"/>
      <c r="AN5" s="618"/>
      <c r="AO5" s="619"/>
      <c r="AP5" s="609" t="s">
        <v>216</v>
      </c>
      <c r="AQ5" s="610"/>
      <c r="AR5" s="610"/>
      <c r="AS5" s="610"/>
      <c r="AT5" s="610"/>
      <c r="AU5" s="610"/>
      <c r="AV5" s="610"/>
      <c r="AW5" s="610"/>
      <c r="AX5" s="610"/>
      <c r="AY5" s="610"/>
      <c r="AZ5" s="610"/>
      <c r="BA5" s="610"/>
      <c r="BB5" s="610"/>
      <c r="BC5" s="610"/>
      <c r="BD5" s="610"/>
      <c r="BE5" s="610"/>
      <c r="BF5" s="611"/>
      <c r="BG5" s="623">
        <v>334506</v>
      </c>
      <c r="BH5" s="624"/>
      <c r="BI5" s="624"/>
      <c r="BJ5" s="624"/>
      <c r="BK5" s="624"/>
      <c r="BL5" s="624"/>
      <c r="BM5" s="624"/>
      <c r="BN5" s="625"/>
      <c r="BO5" s="626">
        <v>99.7</v>
      </c>
      <c r="BP5" s="626"/>
      <c r="BQ5" s="626"/>
      <c r="BR5" s="626"/>
      <c r="BS5" s="627" t="s">
        <v>122</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39438</v>
      </c>
      <c r="S6" s="624"/>
      <c r="T6" s="624"/>
      <c r="U6" s="624"/>
      <c r="V6" s="624"/>
      <c r="W6" s="624"/>
      <c r="X6" s="624"/>
      <c r="Y6" s="625"/>
      <c r="Z6" s="626">
        <v>0.6</v>
      </c>
      <c r="AA6" s="626"/>
      <c r="AB6" s="626"/>
      <c r="AC6" s="626"/>
      <c r="AD6" s="627">
        <v>39438</v>
      </c>
      <c r="AE6" s="627"/>
      <c r="AF6" s="627"/>
      <c r="AG6" s="627"/>
      <c r="AH6" s="627"/>
      <c r="AI6" s="627"/>
      <c r="AJ6" s="627"/>
      <c r="AK6" s="627"/>
      <c r="AL6" s="628">
        <v>1.5</v>
      </c>
      <c r="AM6" s="629"/>
      <c r="AN6" s="629"/>
      <c r="AO6" s="630"/>
      <c r="AP6" s="620" t="s">
        <v>221</v>
      </c>
      <c r="AQ6" s="621"/>
      <c r="AR6" s="621"/>
      <c r="AS6" s="621"/>
      <c r="AT6" s="621"/>
      <c r="AU6" s="621"/>
      <c r="AV6" s="621"/>
      <c r="AW6" s="621"/>
      <c r="AX6" s="621"/>
      <c r="AY6" s="621"/>
      <c r="AZ6" s="621"/>
      <c r="BA6" s="621"/>
      <c r="BB6" s="621"/>
      <c r="BC6" s="621"/>
      <c r="BD6" s="621"/>
      <c r="BE6" s="621"/>
      <c r="BF6" s="622"/>
      <c r="BG6" s="623">
        <v>334506</v>
      </c>
      <c r="BH6" s="624"/>
      <c r="BI6" s="624"/>
      <c r="BJ6" s="624"/>
      <c r="BK6" s="624"/>
      <c r="BL6" s="624"/>
      <c r="BM6" s="624"/>
      <c r="BN6" s="625"/>
      <c r="BO6" s="626">
        <v>99.7</v>
      </c>
      <c r="BP6" s="626"/>
      <c r="BQ6" s="626"/>
      <c r="BR6" s="626"/>
      <c r="BS6" s="627" t="s">
        <v>122</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68130</v>
      </c>
      <c r="CS6" s="624"/>
      <c r="CT6" s="624"/>
      <c r="CU6" s="624"/>
      <c r="CV6" s="624"/>
      <c r="CW6" s="624"/>
      <c r="CX6" s="624"/>
      <c r="CY6" s="625"/>
      <c r="CZ6" s="617">
        <v>1.2</v>
      </c>
      <c r="DA6" s="618"/>
      <c r="DB6" s="618"/>
      <c r="DC6" s="634"/>
      <c r="DD6" s="632" t="s">
        <v>122</v>
      </c>
      <c r="DE6" s="624"/>
      <c r="DF6" s="624"/>
      <c r="DG6" s="624"/>
      <c r="DH6" s="624"/>
      <c r="DI6" s="624"/>
      <c r="DJ6" s="624"/>
      <c r="DK6" s="624"/>
      <c r="DL6" s="624"/>
      <c r="DM6" s="624"/>
      <c r="DN6" s="624"/>
      <c r="DO6" s="624"/>
      <c r="DP6" s="625"/>
      <c r="DQ6" s="632">
        <v>68130</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134</v>
      </c>
      <c r="S7" s="624"/>
      <c r="T7" s="624"/>
      <c r="U7" s="624"/>
      <c r="V7" s="624"/>
      <c r="W7" s="624"/>
      <c r="X7" s="624"/>
      <c r="Y7" s="625"/>
      <c r="Z7" s="626">
        <v>0</v>
      </c>
      <c r="AA7" s="626"/>
      <c r="AB7" s="626"/>
      <c r="AC7" s="626"/>
      <c r="AD7" s="627">
        <v>134</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130453</v>
      </c>
      <c r="BH7" s="624"/>
      <c r="BI7" s="624"/>
      <c r="BJ7" s="624"/>
      <c r="BK7" s="624"/>
      <c r="BL7" s="624"/>
      <c r="BM7" s="624"/>
      <c r="BN7" s="625"/>
      <c r="BO7" s="626">
        <v>38.9</v>
      </c>
      <c r="BP7" s="626"/>
      <c r="BQ7" s="626"/>
      <c r="BR7" s="626"/>
      <c r="BS7" s="627" t="s">
        <v>122</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1604636</v>
      </c>
      <c r="CS7" s="624"/>
      <c r="CT7" s="624"/>
      <c r="CU7" s="624"/>
      <c r="CV7" s="624"/>
      <c r="CW7" s="624"/>
      <c r="CX7" s="624"/>
      <c r="CY7" s="625"/>
      <c r="CZ7" s="626">
        <v>28</v>
      </c>
      <c r="DA7" s="626"/>
      <c r="DB7" s="626"/>
      <c r="DC7" s="626"/>
      <c r="DD7" s="632">
        <v>114047</v>
      </c>
      <c r="DE7" s="624"/>
      <c r="DF7" s="624"/>
      <c r="DG7" s="624"/>
      <c r="DH7" s="624"/>
      <c r="DI7" s="624"/>
      <c r="DJ7" s="624"/>
      <c r="DK7" s="624"/>
      <c r="DL7" s="624"/>
      <c r="DM7" s="624"/>
      <c r="DN7" s="624"/>
      <c r="DO7" s="624"/>
      <c r="DP7" s="625"/>
      <c r="DQ7" s="632">
        <v>1082175</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1784</v>
      </c>
      <c r="S8" s="624"/>
      <c r="T8" s="624"/>
      <c r="U8" s="624"/>
      <c r="V8" s="624"/>
      <c r="W8" s="624"/>
      <c r="X8" s="624"/>
      <c r="Y8" s="625"/>
      <c r="Z8" s="626">
        <v>0</v>
      </c>
      <c r="AA8" s="626"/>
      <c r="AB8" s="626"/>
      <c r="AC8" s="626"/>
      <c r="AD8" s="627">
        <v>1784</v>
      </c>
      <c r="AE8" s="627"/>
      <c r="AF8" s="627"/>
      <c r="AG8" s="627"/>
      <c r="AH8" s="627"/>
      <c r="AI8" s="627"/>
      <c r="AJ8" s="627"/>
      <c r="AK8" s="627"/>
      <c r="AL8" s="628">
        <v>0.1</v>
      </c>
      <c r="AM8" s="629"/>
      <c r="AN8" s="629"/>
      <c r="AO8" s="630"/>
      <c r="AP8" s="620" t="s">
        <v>227</v>
      </c>
      <c r="AQ8" s="621"/>
      <c r="AR8" s="621"/>
      <c r="AS8" s="621"/>
      <c r="AT8" s="621"/>
      <c r="AU8" s="621"/>
      <c r="AV8" s="621"/>
      <c r="AW8" s="621"/>
      <c r="AX8" s="621"/>
      <c r="AY8" s="621"/>
      <c r="AZ8" s="621"/>
      <c r="BA8" s="621"/>
      <c r="BB8" s="621"/>
      <c r="BC8" s="621"/>
      <c r="BD8" s="621"/>
      <c r="BE8" s="621"/>
      <c r="BF8" s="622"/>
      <c r="BG8" s="623">
        <v>6352</v>
      </c>
      <c r="BH8" s="624"/>
      <c r="BI8" s="624"/>
      <c r="BJ8" s="624"/>
      <c r="BK8" s="624"/>
      <c r="BL8" s="624"/>
      <c r="BM8" s="624"/>
      <c r="BN8" s="625"/>
      <c r="BO8" s="626">
        <v>1.9</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1062858</v>
      </c>
      <c r="CS8" s="624"/>
      <c r="CT8" s="624"/>
      <c r="CU8" s="624"/>
      <c r="CV8" s="624"/>
      <c r="CW8" s="624"/>
      <c r="CX8" s="624"/>
      <c r="CY8" s="625"/>
      <c r="CZ8" s="626">
        <v>18.600000000000001</v>
      </c>
      <c r="DA8" s="626"/>
      <c r="DB8" s="626"/>
      <c r="DC8" s="626"/>
      <c r="DD8" s="632">
        <v>73065</v>
      </c>
      <c r="DE8" s="624"/>
      <c r="DF8" s="624"/>
      <c r="DG8" s="624"/>
      <c r="DH8" s="624"/>
      <c r="DI8" s="624"/>
      <c r="DJ8" s="624"/>
      <c r="DK8" s="624"/>
      <c r="DL8" s="624"/>
      <c r="DM8" s="624"/>
      <c r="DN8" s="624"/>
      <c r="DO8" s="624"/>
      <c r="DP8" s="625"/>
      <c r="DQ8" s="632">
        <v>718666</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2610</v>
      </c>
      <c r="S9" s="624"/>
      <c r="T9" s="624"/>
      <c r="U9" s="624"/>
      <c r="V9" s="624"/>
      <c r="W9" s="624"/>
      <c r="X9" s="624"/>
      <c r="Y9" s="625"/>
      <c r="Z9" s="626">
        <v>0</v>
      </c>
      <c r="AA9" s="626"/>
      <c r="AB9" s="626"/>
      <c r="AC9" s="626"/>
      <c r="AD9" s="627">
        <v>2610</v>
      </c>
      <c r="AE9" s="627"/>
      <c r="AF9" s="627"/>
      <c r="AG9" s="627"/>
      <c r="AH9" s="627"/>
      <c r="AI9" s="627"/>
      <c r="AJ9" s="627"/>
      <c r="AK9" s="627"/>
      <c r="AL9" s="628">
        <v>0.1</v>
      </c>
      <c r="AM9" s="629"/>
      <c r="AN9" s="629"/>
      <c r="AO9" s="630"/>
      <c r="AP9" s="620" t="s">
        <v>230</v>
      </c>
      <c r="AQ9" s="621"/>
      <c r="AR9" s="621"/>
      <c r="AS9" s="621"/>
      <c r="AT9" s="621"/>
      <c r="AU9" s="621"/>
      <c r="AV9" s="621"/>
      <c r="AW9" s="621"/>
      <c r="AX9" s="621"/>
      <c r="AY9" s="621"/>
      <c r="AZ9" s="621"/>
      <c r="BA9" s="621"/>
      <c r="BB9" s="621"/>
      <c r="BC9" s="621"/>
      <c r="BD9" s="621"/>
      <c r="BE9" s="621"/>
      <c r="BF9" s="622"/>
      <c r="BG9" s="623">
        <v>113822</v>
      </c>
      <c r="BH9" s="624"/>
      <c r="BI9" s="624"/>
      <c r="BJ9" s="624"/>
      <c r="BK9" s="624"/>
      <c r="BL9" s="624"/>
      <c r="BM9" s="624"/>
      <c r="BN9" s="625"/>
      <c r="BO9" s="626">
        <v>33.9</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456644</v>
      </c>
      <c r="CS9" s="624"/>
      <c r="CT9" s="624"/>
      <c r="CU9" s="624"/>
      <c r="CV9" s="624"/>
      <c r="CW9" s="624"/>
      <c r="CX9" s="624"/>
      <c r="CY9" s="625"/>
      <c r="CZ9" s="626">
        <v>8</v>
      </c>
      <c r="DA9" s="626"/>
      <c r="DB9" s="626"/>
      <c r="DC9" s="626"/>
      <c r="DD9" s="632">
        <v>1567</v>
      </c>
      <c r="DE9" s="624"/>
      <c r="DF9" s="624"/>
      <c r="DG9" s="624"/>
      <c r="DH9" s="624"/>
      <c r="DI9" s="624"/>
      <c r="DJ9" s="624"/>
      <c r="DK9" s="624"/>
      <c r="DL9" s="624"/>
      <c r="DM9" s="624"/>
      <c r="DN9" s="624"/>
      <c r="DO9" s="624"/>
      <c r="DP9" s="625"/>
      <c r="DQ9" s="632">
        <v>429983</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5749</v>
      </c>
      <c r="BH10" s="624"/>
      <c r="BI10" s="624"/>
      <c r="BJ10" s="624"/>
      <c r="BK10" s="624"/>
      <c r="BL10" s="624"/>
      <c r="BM10" s="624"/>
      <c r="BN10" s="625"/>
      <c r="BO10" s="626">
        <v>1.7</v>
      </c>
      <c r="BP10" s="626"/>
      <c r="BQ10" s="626"/>
      <c r="BR10" s="626"/>
      <c r="BS10" s="627" t="s">
        <v>122</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6790</v>
      </c>
      <c r="CS10" s="624"/>
      <c r="CT10" s="624"/>
      <c r="CU10" s="624"/>
      <c r="CV10" s="624"/>
      <c r="CW10" s="624"/>
      <c r="CX10" s="624"/>
      <c r="CY10" s="625"/>
      <c r="CZ10" s="626">
        <v>0.1</v>
      </c>
      <c r="DA10" s="626"/>
      <c r="DB10" s="626"/>
      <c r="DC10" s="626"/>
      <c r="DD10" s="632" t="s">
        <v>122</v>
      </c>
      <c r="DE10" s="624"/>
      <c r="DF10" s="624"/>
      <c r="DG10" s="624"/>
      <c r="DH10" s="624"/>
      <c r="DI10" s="624"/>
      <c r="DJ10" s="624"/>
      <c r="DK10" s="624"/>
      <c r="DL10" s="624"/>
      <c r="DM10" s="624"/>
      <c r="DN10" s="624"/>
      <c r="DO10" s="624"/>
      <c r="DP10" s="625"/>
      <c r="DQ10" s="632">
        <v>790</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96653</v>
      </c>
      <c r="S11" s="624"/>
      <c r="T11" s="624"/>
      <c r="U11" s="624"/>
      <c r="V11" s="624"/>
      <c r="W11" s="624"/>
      <c r="X11" s="624"/>
      <c r="Y11" s="625"/>
      <c r="Z11" s="628">
        <v>1.5</v>
      </c>
      <c r="AA11" s="629"/>
      <c r="AB11" s="629"/>
      <c r="AC11" s="635"/>
      <c r="AD11" s="632">
        <v>96653</v>
      </c>
      <c r="AE11" s="624"/>
      <c r="AF11" s="624"/>
      <c r="AG11" s="624"/>
      <c r="AH11" s="624"/>
      <c r="AI11" s="624"/>
      <c r="AJ11" s="624"/>
      <c r="AK11" s="625"/>
      <c r="AL11" s="628">
        <v>3.8</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4530</v>
      </c>
      <c r="BH11" s="624"/>
      <c r="BI11" s="624"/>
      <c r="BJ11" s="624"/>
      <c r="BK11" s="624"/>
      <c r="BL11" s="624"/>
      <c r="BM11" s="624"/>
      <c r="BN11" s="625"/>
      <c r="BO11" s="626">
        <v>1.4</v>
      </c>
      <c r="BP11" s="626"/>
      <c r="BQ11" s="626"/>
      <c r="BR11" s="626"/>
      <c r="BS11" s="627" t="s">
        <v>122</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399088</v>
      </c>
      <c r="CS11" s="624"/>
      <c r="CT11" s="624"/>
      <c r="CU11" s="624"/>
      <c r="CV11" s="624"/>
      <c r="CW11" s="624"/>
      <c r="CX11" s="624"/>
      <c r="CY11" s="625"/>
      <c r="CZ11" s="626">
        <v>7</v>
      </c>
      <c r="DA11" s="626"/>
      <c r="DB11" s="626"/>
      <c r="DC11" s="626"/>
      <c r="DD11" s="632">
        <v>43787</v>
      </c>
      <c r="DE11" s="624"/>
      <c r="DF11" s="624"/>
      <c r="DG11" s="624"/>
      <c r="DH11" s="624"/>
      <c r="DI11" s="624"/>
      <c r="DJ11" s="624"/>
      <c r="DK11" s="624"/>
      <c r="DL11" s="624"/>
      <c r="DM11" s="624"/>
      <c r="DN11" s="624"/>
      <c r="DO11" s="624"/>
      <c r="DP11" s="625"/>
      <c r="DQ11" s="632">
        <v>243970</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178958</v>
      </c>
      <c r="BH12" s="624"/>
      <c r="BI12" s="624"/>
      <c r="BJ12" s="624"/>
      <c r="BK12" s="624"/>
      <c r="BL12" s="624"/>
      <c r="BM12" s="624"/>
      <c r="BN12" s="625"/>
      <c r="BO12" s="626">
        <v>53.4</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94590</v>
      </c>
      <c r="CS12" s="624"/>
      <c r="CT12" s="624"/>
      <c r="CU12" s="624"/>
      <c r="CV12" s="624"/>
      <c r="CW12" s="624"/>
      <c r="CX12" s="624"/>
      <c r="CY12" s="625"/>
      <c r="CZ12" s="626">
        <v>1.7</v>
      </c>
      <c r="DA12" s="626"/>
      <c r="DB12" s="626"/>
      <c r="DC12" s="626"/>
      <c r="DD12" s="632">
        <v>24424</v>
      </c>
      <c r="DE12" s="624"/>
      <c r="DF12" s="624"/>
      <c r="DG12" s="624"/>
      <c r="DH12" s="624"/>
      <c r="DI12" s="624"/>
      <c r="DJ12" s="624"/>
      <c r="DK12" s="624"/>
      <c r="DL12" s="624"/>
      <c r="DM12" s="624"/>
      <c r="DN12" s="624"/>
      <c r="DO12" s="624"/>
      <c r="DP12" s="625"/>
      <c r="DQ12" s="632">
        <v>74247</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169725</v>
      </c>
      <c r="BH13" s="624"/>
      <c r="BI13" s="624"/>
      <c r="BJ13" s="624"/>
      <c r="BK13" s="624"/>
      <c r="BL13" s="624"/>
      <c r="BM13" s="624"/>
      <c r="BN13" s="625"/>
      <c r="BO13" s="626">
        <v>50.6</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302552</v>
      </c>
      <c r="CS13" s="624"/>
      <c r="CT13" s="624"/>
      <c r="CU13" s="624"/>
      <c r="CV13" s="624"/>
      <c r="CW13" s="624"/>
      <c r="CX13" s="624"/>
      <c r="CY13" s="625"/>
      <c r="CZ13" s="626">
        <v>5.3</v>
      </c>
      <c r="DA13" s="626"/>
      <c r="DB13" s="626"/>
      <c r="DC13" s="626"/>
      <c r="DD13" s="632">
        <v>151295</v>
      </c>
      <c r="DE13" s="624"/>
      <c r="DF13" s="624"/>
      <c r="DG13" s="624"/>
      <c r="DH13" s="624"/>
      <c r="DI13" s="624"/>
      <c r="DJ13" s="624"/>
      <c r="DK13" s="624"/>
      <c r="DL13" s="624"/>
      <c r="DM13" s="624"/>
      <c r="DN13" s="624"/>
      <c r="DO13" s="624"/>
      <c r="DP13" s="625"/>
      <c r="DQ13" s="632">
        <v>150995</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18259</v>
      </c>
      <c r="BH14" s="624"/>
      <c r="BI14" s="624"/>
      <c r="BJ14" s="624"/>
      <c r="BK14" s="624"/>
      <c r="BL14" s="624"/>
      <c r="BM14" s="624"/>
      <c r="BN14" s="625"/>
      <c r="BO14" s="626">
        <v>5.4</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253802</v>
      </c>
      <c r="CS14" s="624"/>
      <c r="CT14" s="624"/>
      <c r="CU14" s="624"/>
      <c r="CV14" s="624"/>
      <c r="CW14" s="624"/>
      <c r="CX14" s="624"/>
      <c r="CY14" s="625"/>
      <c r="CZ14" s="626">
        <v>4.4000000000000004</v>
      </c>
      <c r="DA14" s="626"/>
      <c r="DB14" s="626"/>
      <c r="DC14" s="626"/>
      <c r="DD14" s="632">
        <v>130701</v>
      </c>
      <c r="DE14" s="624"/>
      <c r="DF14" s="624"/>
      <c r="DG14" s="624"/>
      <c r="DH14" s="624"/>
      <c r="DI14" s="624"/>
      <c r="DJ14" s="624"/>
      <c r="DK14" s="624"/>
      <c r="DL14" s="624"/>
      <c r="DM14" s="624"/>
      <c r="DN14" s="624"/>
      <c r="DO14" s="624"/>
      <c r="DP14" s="625"/>
      <c r="DQ14" s="632">
        <v>110429</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3471</v>
      </c>
      <c r="S15" s="624"/>
      <c r="T15" s="624"/>
      <c r="U15" s="624"/>
      <c r="V15" s="624"/>
      <c r="W15" s="624"/>
      <c r="X15" s="624"/>
      <c r="Y15" s="625"/>
      <c r="Z15" s="626">
        <v>0.1</v>
      </c>
      <c r="AA15" s="626"/>
      <c r="AB15" s="626"/>
      <c r="AC15" s="626"/>
      <c r="AD15" s="627">
        <v>3471</v>
      </c>
      <c r="AE15" s="627"/>
      <c r="AF15" s="627"/>
      <c r="AG15" s="627"/>
      <c r="AH15" s="627"/>
      <c r="AI15" s="627"/>
      <c r="AJ15" s="627"/>
      <c r="AK15" s="627"/>
      <c r="AL15" s="628">
        <v>0.1</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6836</v>
      </c>
      <c r="BH15" s="624"/>
      <c r="BI15" s="624"/>
      <c r="BJ15" s="624"/>
      <c r="BK15" s="624"/>
      <c r="BL15" s="624"/>
      <c r="BM15" s="624"/>
      <c r="BN15" s="625"/>
      <c r="BO15" s="626">
        <v>2</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522247</v>
      </c>
      <c r="CS15" s="624"/>
      <c r="CT15" s="624"/>
      <c r="CU15" s="624"/>
      <c r="CV15" s="624"/>
      <c r="CW15" s="624"/>
      <c r="CX15" s="624"/>
      <c r="CY15" s="625"/>
      <c r="CZ15" s="626">
        <v>9.1</v>
      </c>
      <c r="DA15" s="626"/>
      <c r="DB15" s="626"/>
      <c r="DC15" s="626"/>
      <c r="DD15" s="632">
        <v>147649</v>
      </c>
      <c r="DE15" s="624"/>
      <c r="DF15" s="624"/>
      <c r="DG15" s="624"/>
      <c r="DH15" s="624"/>
      <c r="DI15" s="624"/>
      <c r="DJ15" s="624"/>
      <c r="DK15" s="624"/>
      <c r="DL15" s="624"/>
      <c r="DM15" s="624"/>
      <c r="DN15" s="624"/>
      <c r="DO15" s="624"/>
      <c r="DP15" s="625"/>
      <c r="DQ15" s="632">
        <v>324570</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5086</v>
      </c>
      <c r="S16" s="624"/>
      <c r="T16" s="624"/>
      <c r="U16" s="624"/>
      <c r="V16" s="624"/>
      <c r="W16" s="624"/>
      <c r="X16" s="624"/>
      <c r="Y16" s="625"/>
      <c r="Z16" s="626">
        <v>0.1</v>
      </c>
      <c r="AA16" s="626"/>
      <c r="AB16" s="626"/>
      <c r="AC16" s="626"/>
      <c r="AD16" s="627">
        <v>5086</v>
      </c>
      <c r="AE16" s="627"/>
      <c r="AF16" s="627"/>
      <c r="AG16" s="627"/>
      <c r="AH16" s="627"/>
      <c r="AI16" s="627"/>
      <c r="AJ16" s="627"/>
      <c r="AK16" s="627"/>
      <c r="AL16" s="628">
        <v>0.2</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v>601404</v>
      </c>
      <c r="CS16" s="624"/>
      <c r="CT16" s="624"/>
      <c r="CU16" s="624"/>
      <c r="CV16" s="624"/>
      <c r="CW16" s="624"/>
      <c r="CX16" s="624"/>
      <c r="CY16" s="625"/>
      <c r="CZ16" s="626">
        <v>10.5</v>
      </c>
      <c r="DA16" s="626"/>
      <c r="DB16" s="626"/>
      <c r="DC16" s="626"/>
      <c r="DD16" s="632" t="s">
        <v>122</v>
      </c>
      <c r="DE16" s="624"/>
      <c r="DF16" s="624"/>
      <c r="DG16" s="624"/>
      <c r="DH16" s="624"/>
      <c r="DI16" s="624"/>
      <c r="DJ16" s="624"/>
      <c r="DK16" s="624"/>
      <c r="DL16" s="624"/>
      <c r="DM16" s="624"/>
      <c r="DN16" s="624"/>
      <c r="DO16" s="624"/>
      <c r="DP16" s="625"/>
      <c r="DQ16" s="632">
        <v>206129</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15818</v>
      </c>
      <c r="S17" s="624"/>
      <c r="T17" s="624"/>
      <c r="U17" s="624"/>
      <c r="V17" s="624"/>
      <c r="W17" s="624"/>
      <c r="X17" s="624"/>
      <c r="Y17" s="625"/>
      <c r="Z17" s="626">
        <v>0.2</v>
      </c>
      <c r="AA17" s="626"/>
      <c r="AB17" s="626"/>
      <c r="AC17" s="626"/>
      <c r="AD17" s="627">
        <v>15818</v>
      </c>
      <c r="AE17" s="627"/>
      <c r="AF17" s="627"/>
      <c r="AG17" s="627"/>
      <c r="AH17" s="627"/>
      <c r="AI17" s="627"/>
      <c r="AJ17" s="627"/>
      <c r="AK17" s="627"/>
      <c r="AL17" s="628">
        <v>0.6</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352496</v>
      </c>
      <c r="CS17" s="624"/>
      <c r="CT17" s="624"/>
      <c r="CU17" s="624"/>
      <c r="CV17" s="624"/>
      <c r="CW17" s="624"/>
      <c r="CX17" s="624"/>
      <c r="CY17" s="625"/>
      <c r="CZ17" s="626">
        <v>6.2</v>
      </c>
      <c r="DA17" s="626"/>
      <c r="DB17" s="626"/>
      <c r="DC17" s="626"/>
      <c r="DD17" s="632" t="s">
        <v>122</v>
      </c>
      <c r="DE17" s="624"/>
      <c r="DF17" s="624"/>
      <c r="DG17" s="624"/>
      <c r="DH17" s="624"/>
      <c r="DI17" s="624"/>
      <c r="DJ17" s="624"/>
      <c r="DK17" s="624"/>
      <c r="DL17" s="624"/>
      <c r="DM17" s="624"/>
      <c r="DN17" s="624"/>
      <c r="DO17" s="624"/>
      <c r="DP17" s="625"/>
      <c r="DQ17" s="632">
        <v>352496</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1354</v>
      </c>
      <c r="S18" s="624"/>
      <c r="T18" s="624"/>
      <c r="U18" s="624"/>
      <c r="V18" s="624"/>
      <c r="W18" s="624"/>
      <c r="X18" s="624"/>
      <c r="Y18" s="625"/>
      <c r="Z18" s="626">
        <v>0</v>
      </c>
      <c r="AA18" s="626"/>
      <c r="AB18" s="626"/>
      <c r="AC18" s="626"/>
      <c r="AD18" s="627">
        <v>1354</v>
      </c>
      <c r="AE18" s="627"/>
      <c r="AF18" s="627"/>
      <c r="AG18" s="627"/>
      <c r="AH18" s="627"/>
      <c r="AI18" s="627"/>
      <c r="AJ18" s="627"/>
      <c r="AK18" s="627"/>
      <c r="AL18" s="628">
        <v>0.1</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14464</v>
      </c>
      <c r="S19" s="624"/>
      <c r="T19" s="624"/>
      <c r="U19" s="624"/>
      <c r="V19" s="624"/>
      <c r="W19" s="624"/>
      <c r="X19" s="624"/>
      <c r="Y19" s="625"/>
      <c r="Z19" s="626">
        <v>0.2</v>
      </c>
      <c r="AA19" s="626"/>
      <c r="AB19" s="626"/>
      <c r="AC19" s="626"/>
      <c r="AD19" s="627">
        <v>14464</v>
      </c>
      <c r="AE19" s="627"/>
      <c r="AF19" s="627"/>
      <c r="AG19" s="627"/>
      <c r="AH19" s="627"/>
      <c r="AI19" s="627"/>
      <c r="AJ19" s="627"/>
      <c r="AK19" s="627"/>
      <c r="AL19" s="628">
        <v>0.6</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853</v>
      </c>
      <c r="BH19" s="624"/>
      <c r="BI19" s="624"/>
      <c r="BJ19" s="624"/>
      <c r="BK19" s="624"/>
      <c r="BL19" s="624"/>
      <c r="BM19" s="624"/>
      <c r="BN19" s="625"/>
      <c r="BO19" s="626">
        <v>0.3</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t="s">
        <v>122</v>
      </c>
      <c r="S20" s="624"/>
      <c r="T20" s="624"/>
      <c r="U20" s="624"/>
      <c r="V20" s="624"/>
      <c r="W20" s="624"/>
      <c r="X20" s="624"/>
      <c r="Y20" s="625"/>
      <c r="Z20" s="626" t="s">
        <v>122</v>
      </c>
      <c r="AA20" s="626"/>
      <c r="AB20" s="626"/>
      <c r="AC20" s="626"/>
      <c r="AD20" s="627" t="s">
        <v>122</v>
      </c>
      <c r="AE20" s="627"/>
      <c r="AF20" s="627"/>
      <c r="AG20" s="627"/>
      <c r="AH20" s="627"/>
      <c r="AI20" s="627"/>
      <c r="AJ20" s="627"/>
      <c r="AK20" s="627"/>
      <c r="AL20" s="628" t="s">
        <v>122</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853</v>
      </c>
      <c r="BH20" s="624"/>
      <c r="BI20" s="624"/>
      <c r="BJ20" s="624"/>
      <c r="BK20" s="624"/>
      <c r="BL20" s="624"/>
      <c r="BM20" s="624"/>
      <c r="BN20" s="625"/>
      <c r="BO20" s="626">
        <v>0.3</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5725237</v>
      </c>
      <c r="CS20" s="624"/>
      <c r="CT20" s="624"/>
      <c r="CU20" s="624"/>
      <c r="CV20" s="624"/>
      <c r="CW20" s="624"/>
      <c r="CX20" s="624"/>
      <c r="CY20" s="625"/>
      <c r="CZ20" s="626">
        <v>100</v>
      </c>
      <c r="DA20" s="626"/>
      <c r="DB20" s="626"/>
      <c r="DC20" s="626"/>
      <c r="DD20" s="632">
        <v>686535</v>
      </c>
      <c r="DE20" s="624"/>
      <c r="DF20" s="624"/>
      <c r="DG20" s="624"/>
      <c r="DH20" s="624"/>
      <c r="DI20" s="624"/>
      <c r="DJ20" s="624"/>
      <c r="DK20" s="624"/>
      <c r="DL20" s="624"/>
      <c r="DM20" s="624"/>
      <c r="DN20" s="624"/>
      <c r="DO20" s="624"/>
      <c r="DP20" s="625"/>
      <c r="DQ20" s="632">
        <v>3762580</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2806137</v>
      </c>
      <c r="S21" s="624"/>
      <c r="T21" s="624"/>
      <c r="U21" s="624"/>
      <c r="V21" s="624"/>
      <c r="W21" s="624"/>
      <c r="X21" s="624"/>
      <c r="Y21" s="625"/>
      <c r="Z21" s="626">
        <v>43.6</v>
      </c>
      <c r="AA21" s="626"/>
      <c r="AB21" s="626"/>
      <c r="AC21" s="626"/>
      <c r="AD21" s="627">
        <v>2053640</v>
      </c>
      <c r="AE21" s="627"/>
      <c r="AF21" s="627"/>
      <c r="AG21" s="627"/>
      <c r="AH21" s="627"/>
      <c r="AI21" s="627"/>
      <c r="AJ21" s="627"/>
      <c r="AK21" s="627"/>
      <c r="AL21" s="628">
        <v>80.099999999999994</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853</v>
      </c>
      <c r="BH21" s="624"/>
      <c r="BI21" s="624"/>
      <c r="BJ21" s="624"/>
      <c r="BK21" s="624"/>
      <c r="BL21" s="624"/>
      <c r="BM21" s="624"/>
      <c r="BN21" s="625"/>
      <c r="BO21" s="626">
        <v>0.3</v>
      </c>
      <c r="BP21" s="626"/>
      <c r="BQ21" s="626"/>
      <c r="BR21" s="626"/>
      <c r="BS21" s="627" t="s">
        <v>122</v>
      </c>
      <c r="BT21" s="627"/>
      <c r="BU21" s="627"/>
      <c r="BV21" s="627"/>
      <c r="BW21" s="627"/>
      <c r="BX21" s="627"/>
      <c r="BY21" s="627"/>
      <c r="BZ21" s="627"/>
      <c r="CA21" s="627"/>
      <c r="CB21" s="631"/>
      <c r="CD21" s="646"/>
      <c r="CE21" s="647"/>
      <c r="CF21" s="647"/>
      <c r="CG21" s="647"/>
      <c r="CH21" s="647"/>
      <c r="CI21" s="647"/>
      <c r="CJ21" s="647"/>
      <c r="CK21" s="647"/>
      <c r="CL21" s="647"/>
      <c r="CM21" s="647"/>
      <c r="CN21" s="647"/>
      <c r="CO21" s="647"/>
      <c r="CP21" s="647"/>
      <c r="CQ21" s="648"/>
      <c r="CR21" s="649"/>
      <c r="CS21" s="642"/>
      <c r="CT21" s="642"/>
      <c r="CU21" s="642"/>
      <c r="CV21" s="642"/>
      <c r="CW21" s="642"/>
      <c r="CX21" s="642"/>
      <c r="CY21" s="650"/>
      <c r="CZ21" s="651"/>
      <c r="DA21" s="651"/>
      <c r="DB21" s="651"/>
      <c r="DC21" s="651"/>
      <c r="DD21" s="641"/>
      <c r="DE21" s="642"/>
      <c r="DF21" s="642"/>
      <c r="DG21" s="642"/>
      <c r="DH21" s="642"/>
      <c r="DI21" s="642"/>
      <c r="DJ21" s="642"/>
      <c r="DK21" s="642"/>
      <c r="DL21" s="642"/>
      <c r="DM21" s="642"/>
      <c r="DN21" s="642"/>
      <c r="DO21" s="642"/>
      <c r="DP21" s="650"/>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2053640</v>
      </c>
      <c r="S22" s="624"/>
      <c r="T22" s="624"/>
      <c r="U22" s="624"/>
      <c r="V22" s="624"/>
      <c r="W22" s="624"/>
      <c r="X22" s="624"/>
      <c r="Y22" s="625"/>
      <c r="Z22" s="626">
        <v>31.9</v>
      </c>
      <c r="AA22" s="626"/>
      <c r="AB22" s="626"/>
      <c r="AC22" s="626"/>
      <c r="AD22" s="627">
        <v>2053640</v>
      </c>
      <c r="AE22" s="627"/>
      <c r="AF22" s="627"/>
      <c r="AG22" s="627"/>
      <c r="AH22" s="627"/>
      <c r="AI22" s="627"/>
      <c r="AJ22" s="627"/>
      <c r="AK22" s="627"/>
      <c r="AL22" s="628">
        <v>80.099999999999994</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752497</v>
      </c>
      <c r="S23" s="624"/>
      <c r="T23" s="624"/>
      <c r="U23" s="624"/>
      <c r="V23" s="624"/>
      <c r="W23" s="624"/>
      <c r="X23" s="624"/>
      <c r="Y23" s="625"/>
      <c r="Z23" s="626">
        <v>11.7</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2" t="s">
        <v>275</v>
      </c>
      <c r="DM23" s="653"/>
      <c r="DN23" s="653"/>
      <c r="DO23" s="653"/>
      <c r="DP23" s="653"/>
      <c r="DQ23" s="653"/>
      <c r="DR23" s="653"/>
      <c r="DS23" s="653"/>
      <c r="DT23" s="653"/>
      <c r="DU23" s="653"/>
      <c r="DV23" s="654"/>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1558886</v>
      </c>
      <c r="CS24" s="613"/>
      <c r="CT24" s="613"/>
      <c r="CU24" s="613"/>
      <c r="CV24" s="613"/>
      <c r="CW24" s="613"/>
      <c r="CX24" s="613"/>
      <c r="CY24" s="614"/>
      <c r="CZ24" s="617">
        <v>27.2</v>
      </c>
      <c r="DA24" s="618"/>
      <c r="DB24" s="618"/>
      <c r="DC24" s="634"/>
      <c r="DD24" s="655">
        <v>1279607</v>
      </c>
      <c r="DE24" s="613"/>
      <c r="DF24" s="613"/>
      <c r="DG24" s="613"/>
      <c r="DH24" s="613"/>
      <c r="DI24" s="613"/>
      <c r="DJ24" s="613"/>
      <c r="DK24" s="614"/>
      <c r="DL24" s="655">
        <v>1164556</v>
      </c>
      <c r="DM24" s="613"/>
      <c r="DN24" s="613"/>
      <c r="DO24" s="613"/>
      <c r="DP24" s="613"/>
      <c r="DQ24" s="613"/>
      <c r="DR24" s="613"/>
      <c r="DS24" s="613"/>
      <c r="DT24" s="613"/>
      <c r="DU24" s="613"/>
      <c r="DV24" s="614"/>
      <c r="DW24" s="617">
        <v>45.4</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3306490</v>
      </c>
      <c r="S25" s="624"/>
      <c r="T25" s="624"/>
      <c r="U25" s="624"/>
      <c r="V25" s="624"/>
      <c r="W25" s="624"/>
      <c r="X25" s="624"/>
      <c r="Y25" s="625"/>
      <c r="Z25" s="626">
        <v>51.3</v>
      </c>
      <c r="AA25" s="626"/>
      <c r="AB25" s="626"/>
      <c r="AC25" s="626"/>
      <c r="AD25" s="627">
        <v>2553993</v>
      </c>
      <c r="AE25" s="627"/>
      <c r="AF25" s="627"/>
      <c r="AG25" s="627"/>
      <c r="AH25" s="627"/>
      <c r="AI25" s="627"/>
      <c r="AJ25" s="627"/>
      <c r="AK25" s="627"/>
      <c r="AL25" s="628">
        <v>99.6</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870749</v>
      </c>
      <c r="CS25" s="644"/>
      <c r="CT25" s="644"/>
      <c r="CU25" s="644"/>
      <c r="CV25" s="644"/>
      <c r="CW25" s="644"/>
      <c r="CX25" s="644"/>
      <c r="CY25" s="645"/>
      <c r="CZ25" s="628">
        <v>15.2</v>
      </c>
      <c r="DA25" s="656"/>
      <c r="DB25" s="656"/>
      <c r="DC25" s="658"/>
      <c r="DD25" s="632">
        <v>769527</v>
      </c>
      <c r="DE25" s="644"/>
      <c r="DF25" s="644"/>
      <c r="DG25" s="644"/>
      <c r="DH25" s="644"/>
      <c r="DI25" s="644"/>
      <c r="DJ25" s="644"/>
      <c r="DK25" s="645"/>
      <c r="DL25" s="632">
        <v>756078</v>
      </c>
      <c r="DM25" s="644"/>
      <c r="DN25" s="644"/>
      <c r="DO25" s="644"/>
      <c r="DP25" s="644"/>
      <c r="DQ25" s="644"/>
      <c r="DR25" s="644"/>
      <c r="DS25" s="644"/>
      <c r="DT25" s="644"/>
      <c r="DU25" s="644"/>
      <c r="DV25" s="645"/>
      <c r="DW25" s="628">
        <v>29.4</v>
      </c>
      <c r="DX25" s="656"/>
      <c r="DY25" s="656"/>
      <c r="DZ25" s="656"/>
      <c r="EA25" s="656"/>
      <c r="EB25" s="656"/>
      <c r="EC25" s="657"/>
    </row>
    <row r="26" spans="2:133" ht="11.25" customHeight="1" x14ac:dyDescent="0.2">
      <c r="B26" s="620" t="s">
        <v>283</v>
      </c>
      <c r="C26" s="621"/>
      <c r="D26" s="621"/>
      <c r="E26" s="621"/>
      <c r="F26" s="621"/>
      <c r="G26" s="621"/>
      <c r="H26" s="621"/>
      <c r="I26" s="621"/>
      <c r="J26" s="621"/>
      <c r="K26" s="621"/>
      <c r="L26" s="621"/>
      <c r="M26" s="621"/>
      <c r="N26" s="621"/>
      <c r="O26" s="621"/>
      <c r="P26" s="621"/>
      <c r="Q26" s="622"/>
      <c r="R26" s="623">
        <v>563</v>
      </c>
      <c r="S26" s="624"/>
      <c r="T26" s="624"/>
      <c r="U26" s="624"/>
      <c r="V26" s="624"/>
      <c r="W26" s="624"/>
      <c r="X26" s="624"/>
      <c r="Y26" s="625"/>
      <c r="Z26" s="626">
        <v>0</v>
      </c>
      <c r="AA26" s="626"/>
      <c r="AB26" s="626"/>
      <c r="AC26" s="626"/>
      <c r="AD26" s="627">
        <v>563</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431770</v>
      </c>
      <c r="CS26" s="624"/>
      <c r="CT26" s="624"/>
      <c r="CU26" s="624"/>
      <c r="CV26" s="624"/>
      <c r="CW26" s="624"/>
      <c r="CX26" s="624"/>
      <c r="CY26" s="625"/>
      <c r="CZ26" s="628">
        <v>7.5</v>
      </c>
      <c r="DA26" s="656"/>
      <c r="DB26" s="656"/>
      <c r="DC26" s="658"/>
      <c r="DD26" s="632">
        <v>407471</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6"/>
      <c r="DY26" s="656"/>
      <c r="DZ26" s="656"/>
      <c r="EA26" s="656"/>
      <c r="EB26" s="656"/>
      <c r="EC26" s="657"/>
    </row>
    <row r="27" spans="2:133" ht="11.25" customHeight="1" x14ac:dyDescent="0.2">
      <c r="B27" s="620" t="s">
        <v>286</v>
      </c>
      <c r="C27" s="621"/>
      <c r="D27" s="621"/>
      <c r="E27" s="621"/>
      <c r="F27" s="621"/>
      <c r="G27" s="621"/>
      <c r="H27" s="621"/>
      <c r="I27" s="621"/>
      <c r="J27" s="621"/>
      <c r="K27" s="621"/>
      <c r="L27" s="621"/>
      <c r="M27" s="621"/>
      <c r="N27" s="621"/>
      <c r="O27" s="621"/>
      <c r="P27" s="621"/>
      <c r="Q27" s="622"/>
      <c r="R27" s="623">
        <v>4972</v>
      </c>
      <c r="S27" s="624"/>
      <c r="T27" s="624"/>
      <c r="U27" s="624"/>
      <c r="V27" s="624"/>
      <c r="W27" s="624"/>
      <c r="X27" s="624"/>
      <c r="Y27" s="625"/>
      <c r="Z27" s="626">
        <v>0.1</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335359</v>
      </c>
      <c r="BH27" s="624"/>
      <c r="BI27" s="624"/>
      <c r="BJ27" s="624"/>
      <c r="BK27" s="624"/>
      <c r="BL27" s="624"/>
      <c r="BM27" s="624"/>
      <c r="BN27" s="625"/>
      <c r="BO27" s="626">
        <v>100</v>
      </c>
      <c r="BP27" s="626"/>
      <c r="BQ27" s="626"/>
      <c r="BR27" s="626"/>
      <c r="BS27" s="627" t="s">
        <v>122</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335641</v>
      </c>
      <c r="CS27" s="644"/>
      <c r="CT27" s="644"/>
      <c r="CU27" s="644"/>
      <c r="CV27" s="644"/>
      <c r="CW27" s="644"/>
      <c r="CX27" s="644"/>
      <c r="CY27" s="645"/>
      <c r="CZ27" s="628">
        <v>5.9</v>
      </c>
      <c r="DA27" s="656"/>
      <c r="DB27" s="656"/>
      <c r="DC27" s="658"/>
      <c r="DD27" s="632">
        <v>157584</v>
      </c>
      <c r="DE27" s="644"/>
      <c r="DF27" s="644"/>
      <c r="DG27" s="644"/>
      <c r="DH27" s="644"/>
      <c r="DI27" s="644"/>
      <c r="DJ27" s="644"/>
      <c r="DK27" s="645"/>
      <c r="DL27" s="632">
        <v>55982</v>
      </c>
      <c r="DM27" s="644"/>
      <c r="DN27" s="644"/>
      <c r="DO27" s="644"/>
      <c r="DP27" s="644"/>
      <c r="DQ27" s="644"/>
      <c r="DR27" s="644"/>
      <c r="DS27" s="644"/>
      <c r="DT27" s="644"/>
      <c r="DU27" s="644"/>
      <c r="DV27" s="645"/>
      <c r="DW27" s="628">
        <v>2.2000000000000002</v>
      </c>
      <c r="DX27" s="656"/>
      <c r="DY27" s="656"/>
      <c r="DZ27" s="656"/>
      <c r="EA27" s="656"/>
      <c r="EB27" s="656"/>
      <c r="EC27" s="657"/>
    </row>
    <row r="28" spans="2:133" ht="11.25" customHeight="1" x14ac:dyDescent="0.2">
      <c r="B28" s="620" t="s">
        <v>289</v>
      </c>
      <c r="C28" s="621"/>
      <c r="D28" s="621"/>
      <c r="E28" s="621"/>
      <c r="F28" s="621"/>
      <c r="G28" s="621"/>
      <c r="H28" s="621"/>
      <c r="I28" s="621"/>
      <c r="J28" s="621"/>
      <c r="K28" s="621"/>
      <c r="L28" s="621"/>
      <c r="M28" s="621"/>
      <c r="N28" s="621"/>
      <c r="O28" s="621"/>
      <c r="P28" s="621"/>
      <c r="Q28" s="622"/>
      <c r="R28" s="623">
        <v>17811</v>
      </c>
      <c r="S28" s="624"/>
      <c r="T28" s="624"/>
      <c r="U28" s="624"/>
      <c r="V28" s="624"/>
      <c r="W28" s="624"/>
      <c r="X28" s="624"/>
      <c r="Y28" s="625"/>
      <c r="Z28" s="626">
        <v>0.3</v>
      </c>
      <c r="AA28" s="626"/>
      <c r="AB28" s="626"/>
      <c r="AC28" s="626"/>
      <c r="AD28" s="627">
        <v>7820</v>
      </c>
      <c r="AE28" s="627"/>
      <c r="AF28" s="627"/>
      <c r="AG28" s="627"/>
      <c r="AH28" s="627"/>
      <c r="AI28" s="627"/>
      <c r="AJ28" s="627"/>
      <c r="AK28" s="627"/>
      <c r="AL28" s="628">
        <v>0.3</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352496</v>
      </c>
      <c r="CS28" s="624"/>
      <c r="CT28" s="624"/>
      <c r="CU28" s="624"/>
      <c r="CV28" s="624"/>
      <c r="CW28" s="624"/>
      <c r="CX28" s="624"/>
      <c r="CY28" s="625"/>
      <c r="CZ28" s="628">
        <v>6.2</v>
      </c>
      <c r="DA28" s="656"/>
      <c r="DB28" s="656"/>
      <c r="DC28" s="658"/>
      <c r="DD28" s="632">
        <v>352496</v>
      </c>
      <c r="DE28" s="624"/>
      <c r="DF28" s="624"/>
      <c r="DG28" s="624"/>
      <c r="DH28" s="624"/>
      <c r="DI28" s="624"/>
      <c r="DJ28" s="624"/>
      <c r="DK28" s="625"/>
      <c r="DL28" s="632">
        <v>352496</v>
      </c>
      <c r="DM28" s="624"/>
      <c r="DN28" s="624"/>
      <c r="DO28" s="624"/>
      <c r="DP28" s="624"/>
      <c r="DQ28" s="624"/>
      <c r="DR28" s="624"/>
      <c r="DS28" s="624"/>
      <c r="DT28" s="624"/>
      <c r="DU28" s="624"/>
      <c r="DV28" s="625"/>
      <c r="DW28" s="628">
        <v>13.7</v>
      </c>
      <c r="DX28" s="656"/>
      <c r="DY28" s="656"/>
      <c r="DZ28" s="656"/>
      <c r="EA28" s="656"/>
      <c r="EB28" s="656"/>
      <c r="EC28" s="657"/>
    </row>
    <row r="29" spans="2:133" ht="11.25" customHeight="1" x14ac:dyDescent="0.2">
      <c r="B29" s="620" t="s">
        <v>291</v>
      </c>
      <c r="C29" s="621"/>
      <c r="D29" s="621"/>
      <c r="E29" s="621"/>
      <c r="F29" s="621"/>
      <c r="G29" s="621"/>
      <c r="H29" s="621"/>
      <c r="I29" s="621"/>
      <c r="J29" s="621"/>
      <c r="K29" s="621"/>
      <c r="L29" s="621"/>
      <c r="M29" s="621"/>
      <c r="N29" s="621"/>
      <c r="O29" s="621"/>
      <c r="P29" s="621"/>
      <c r="Q29" s="622"/>
      <c r="R29" s="623">
        <v>7343</v>
      </c>
      <c r="S29" s="624"/>
      <c r="T29" s="624"/>
      <c r="U29" s="624"/>
      <c r="V29" s="624"/>
      <c r="W29" s="624"/>
      <c r="X29" s="624"/>
      <c r="Y29" s="625"/>
      <c r="Z29" s="626">
        <v>0.1</v>
      </c>
      <c r="AA29" s="626"/>
      <c r="AB29" s="626"/>
      <c r="AC29" s="626"/>
      <c r="AD29" s="627" t="s">
        <v>122</v>
      </c>
      <c r="AE29" s="627"/>
      <c r="AF29" s="627"/>
      <c r="AG29" s="627"/>
      <c r="AH29" s="627"/>
      <c r="AI29" s="627"/>
      <c r="AJ29" s="627"/>
      <c r="AK29" s="627"/>
      <c r="AL29" s="628" t="s">
        <v>122</v>
      </c>
      <c r="AM29" s="629"/>
      <c r="AN29" s="629"/>
      <c r="AO29" s="630"/>
      <c r="AP29" s="646"/>
      <c r="AQ29" s="647"/>
      <c r="AR29" s="647"/>
      <c r="AS29" s="647"/>
      <c r="AT29" s="647"/>
      <c r="AU29" s="647"/>
      <c r="AV29" s="647"/>
      <c r="AW29" s="647"/>
      <c r="AX29" s="647"/>
      <c r="AY29" s="647"/>
      <c r="AZ29" s="647"/>
      <c r="BA29" s="647"/>
      <c r="BB29" s="647"/>
      <c r="BC29" s="647"/>
      <c r="BD29" s="647"/>
      <c r="BE29" s="647"/>
      <c r="BF29" s="648"/>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352496</v>
      </c>
      <c r="CS29" s="644"/>
      <c r="CT29" s="644"/>
      <c r="CU29" s="644"/>
      <c r="CV29" s="644"/>
      <c r="CW29" s="644"/>
      <c r="CX29" s="644"/>
      <c r="CY29" s="645"/>
      <c r="CZ29" s="628">
        <v>6.2</v>
      </c>
      <c r="DA29" s="656"/>
      <c r="DB29" s="656"/>
      <c r="DC29" s="658"/>
      <c r="DD29" s="632">
        <v>352496</v>
      </c>
      <c r="DE29" s="644"/>
      <c r="DF29" s="644"/>
      <c r="DG29" s="644"/>
      <c r="DH29" s="644"/>
      <c r="DI29" s="644"/>
      <c r="DJ29" s="644"/>
      <c r="DK29" s="645"/>
      <c r="DL29" s="632">
        <v>352496</v>
      </c>
      <c r="DM29" s="644"/>
      <c r="DN29" s="644"/>
      <c r="DO29" s="644"/>
      <c r="DP29" s="644"/>
      <c r="DQ29" s="644"/>
      <c r="DR29" s="644"/>
      <c r="DS29" s="644"/>
      <c r="DT29" s="644"/>
      <c r="DU29" s="644"/>
      <c r="DV29" s="645"/>
      <c r="DW29" s="628">
        <v>13.7</v>
      </c>
      <c r="DX29" s="656"/>
      <c r="DY29" s="656"/>
      <c r="DZ29" s="656"/>
      <c r="EA29" s="656"/>
      <c r="EB29" s="656"/>
      <c r="EC29" s="657"/>
    </row>
    <row r="30" spans="2:133" ht="11.25" customHeight="1" x14ac:dyDescent="0.2">
      <c r="B30" s="620" t="s">
        <v>293</v>
      </c>
      <c r="C30" s="621"/>
      <c r="D30" s="621"/>
      <c r="E30" s="621"/>
      <c r="F30" s="621"/>
      <c r="G30" s="621"/>
      <c r="H30" s="621"/>
      <c r="I30" s="621"/>
      <c r="J30" s="621"/>
      <c r="K30" s="621"/>
      <c r="L30" s="621"/>
      <c r="M30" s="621"/>
      <c r="N30" s="621"/>
      <c r="O30" s="621"/>
      <c r="P30" s="621"/>
      <c r="Q30" s="622"/>
      <c r="R30" s="623">
        <v>615851</v>
      </c>
      <c r="S30" s="624"/>
      <c r="T30" s="624"/>
      <c r="U30" s="624"/>
      <c r="V30" s="624"/>
      <c r="W30" s="624"/>
      <c r="X30" s="624"/>
      <c r="Y30" s="625"/>
      <c r="Z30" s="626">
        <v>9.6</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345016</v>
      </c>
      <c r="CS30" s="624"/>
      <c r="CT30" s="624"/>
      <c r="CU30" s="624"/>
      <c r="CV30" s="624"/>
      <c r="CW30" s="624"/>
      <c r="CX30" s="624"/>
      <c r="CY30" s="625"/>
      <c r="CZ30" s="628">
        <v>6</v>
      </c>
      <c r="DA30" s="656"/>
      <c r="DB30" s="656"/>
      <c r="DC30" s="658"/>
      <c r="DD30" s="632">
        <v>345016</v>
      </c>
      <c r="DE30" s="624"/>
      <c r="DF30" s="624"/>
      <c r="DG30" s="624"/>
      <c r="DH30" s="624"/>
      <c r="DI30" s="624"/>
      <c r="DJ30" s="624"/>
      <c r="DK30" s="625"/>
      <c r="DL30" s="632">
        <v>345016</v>
      </c>
      <c r="DM30" s="624"/>
      <c r="DN30" s="624"/>
      <c r="DO30" s="624"/>
      <c r="DP30" s="624"/>
      <c r="DQ30" s="624"/>
      <c r="DR30" s="624"/>
      <c r="DS30" s="624"/>
      <c r="DT30" s="624"/>
      <c r="DU30" s="624"/>
      <c r="DV30" s="625"/>
      <c r="DW30" s="628">
        <v>13.4</v>
      </c>
      <c r="DX30" s="656"/>
      <c r="DY30" s="656"/>
      <c r="DZ30" s="656"/>
      <c r="EA30" s="656"/>
      <c r="EB30" s="656"/>
      <c r="EC30" s="657"/>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98.2</v>
      </c>
      <c r="BH31" s="667"/>
      <c r="BI31" s="667"/>
      <c r="BJ31" s="667"/>
      <c r="BK31" s="667"/>
      <c r="BL31" s="667"/>
      <c r="BM31" s="618">
        <v>91.3</v>
      </c>
      <c r="BN31" s="667"/>
      <c r="BO31" s="667"/>
      <c r="BP31" s="667"/>
      <c r="BQ31" s="668"/>
      <c r="BR31" s="670">
        <v>98.5</v>
      </c>
      <c r="BS31" s="667"/>
      <c r="BT31" s="667"/>
      <c r="BU31" s="667"/>
      <c r="BV31" s="667"/>
      <c r="BW31" s="667"/>
      <c r="BX31" s="618">
        <v>92.7</v>
      </c>
      <c r="BY31" s="667"/>
      <c r="BZ31" s="667"/>
      <c r="CA31" s="667"/>
      <c r="CB31" s="668"/>
      <c r="CD31" s="663"/>
      <c r="CE31" s="664"/>
      <c r="CF31" s="620" t="s">
        <v>300</v>
      </c>
      <c r="CG31" s="621"/>
      <c r="CH31" s="621"/>
      <c r="CI31" s="621"/>
      <c r="CJ31" s="621"/>
      <c r="CK31" s="621"/>
      <c r="CL31" s="621"/>
      <c r="CM31" s="621"/>
      <c r="CN31" s="621"/>
      <c r="CO31" s="621"/>
      <c r="CP31" s="621"/>
      <c r="CQ31" s="622"/>
      <c r="CR31" s="623">
        <v>7480</v>
      </c>
      <c r="CS31" s="644"/>
      <c r="CT31" s="644"/>
      <c r="CU31" s="644"/>
      <c r="CV31" s="644"/>
      <c r="CW31" s="644"/>
      <c r="CX31" s="644"/>
      <c r="CY31" s="645"/>
      <c r="CZ31" s="628">
        <v>0.1</v>
      </c>
      <c r="DA31" s="656"/>
      <c r="DB31" s="656"/>
      <c r="DC31" s="658"/>
      <c r="DD31" s="632">
        <v>7480</v>
      </c>
      <c r="DE31" s="644"/>
      <c r="DF31" s="644"/>
      <c r="DG31" s="644"/>
      <c r="DH31" s="644"/>
      <c r="DI31" s="644"/>
      <c r="DJ31" s="644"/>
      <c r="DK31" s="645"/>
      <c r="DL31" s="632">
        <v>7480</v>
      </c>
      <c r="DM31" s="644"/>
      <c r="DN31" s="644"/>
      <c r="DO31" s="644"/>
      <c r="DP31" s="644"/>
      <c r="DQ31" s="644"/>
      <c r="DR31" s="644"/>
      <c r="DS31" s="644"/>
      <c r="DT31" s="644"/>
      <c r="DU31" s="644"/>
      <c r="DV31" s="645"/>
      <c r="DW31" s="628">
        <v>0.3</v>
      </c>
      <c r="DX31" s="656"/>
      <c r="DY31" s="656"/>
      <c r="DZ31" s="656"/>
      <c r="EA31" s="656"/>
      <c r="EB31" s="656"/>
      <c r="EC31" s="657"/>
    </row>
    <row r="32" spans="2:133" ht="11.25" customHeight="1" x14ac:dyDescent="0.2">
      <c r="B32" s="620" t="s">
        <v>301</v>
      </c>
      <c r="C32" s="621"/>
      <c r="D32" s="621"/>
      <c r="E32" s="621"/>
      <c r="F32" s="621"/>
      <c r="G32" s="621"/>
      <c r="H32" s="621"/>
      <c r="I32" s="621"/>
      <c r="J32" s="621"/>
      <c r="K32" s="621"/>
      <c r="L32" s="621"/>
      <c r="M32" s="621"/>
      <c r="N32" s="621"/>
      <c r="O32" s="621"/>
      <c r="P32" s="621"/>
      <c r="Q32" s="622"/>
      <c r="R32" s="623">
        <v>327081</v>
      </c>
      <c r="S32" s="624"/>
      <c r="T32" s="624"/>
      <c r="U32" s="624"/>
      <c r="V32" s="624"/>
      <c r="W32" s="624"/>
      <c r="X32" s="624"/>
      <c r="Y32" s="625"/>
      <c r="Z32" s="626">
        <v>5.0999999999999996</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99.3</v>
      </c>
      <c r="BH32" s="644"/>
      <c r="BI32" s="644"/>
      <c r="BJ32" s="644"/>
      <c r="BK32" s="644"/>
      <c r="BL32" s="644"/>
      <c r="BM32" s="629">
        <v>97.2</v>
      </c>
      <c r="BN32" s="644"/>
      <c r="BO32" s="644"/>
      <c r="BP32" s="644"/>
      <c r="BQ32" s="669"/>
      <c r="BR32" s="680">
        <v>99.5</v>
      </c>
      <c r="BS32" s="644"/>
      <c r="BT32" s="644"/>
      <c r="BU32" s="644"/>
      <c r="BV32" s="644"/>
      <c r="BW32" s="644"/>
      <c r="BX32" s="629">
        <v>98.1</v>
      </c>
      <c r="BY32" s="644"/>
      <c r="BZ32" s="644"/>
      <c r="CA32" s="644"/>
      <c r="CB32" s="669"/>
      <c r="CD32" s="665"/>
      <c r="CE32" s="666"/>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6"/>
      <c r="DB32" s="656"/>
      <c r="DC32" s="658"/>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6"/>
      <c r="DY32" s="656"/>
      <c r="DZ32" s="656"/>
      <c r="EA32" s="656"/>
      <c r="EB32" s="656"/>
      <c r="EC32" s="657"/>
    </row>
    <row r="33" spans="2:133" ht="11.25" customHeight="1" x14ac:dyDescent="0.2">
      <c r="B33" s="620" t="s">
        <v>305</v>
      </c>
      <c r="C33" s="621"/>
      <c r="D33" s="621"/>
      <c r="E33" s="621"/>
      <c r="F33" s="621"/>
      <c r="G33" s="621"/>
      <c r="H33" s="621"/>
      <c r="I33" s="621"/>
      <c r="J33" s="621"/>
      <c r="K33" s="621"/>
      <c r="L33" s="621"/>
      <c r="M33" s="621"/>
      <c r="N33" s="621"/>
      <c r="O33" s="621"/>
      <c r="P33" s="621"/>
      <c r="Q33" s="622"/>
      <c r="R33" s="623">
        <v>13176</v>
      </c>
      <c r="S33" s="624"/>
      <c r="T33" s="624"/>
      <c r="U33" s="624"/>
      <c r="V33" s="624"/>
      <c r="W33" s="624"/>
      <c r="X33" s="624"/>
      <c r="Y33" s="625"/>
      <c r="Z33" s="626">
        <v>0.2</v>
      </c>
      <c r="AA33" s="626"/>
      <c r="AB33" s="626"/>
      <c r="AC33" s="626"/>
      <c r="AD33" s="627">
        <v>823</v>
      </c>
      <c r="AE33" s="627"/>
      <c r="AF33" s="627"/>
      <c r="AG33" s="627"/>
      <c r="AH33" s="627"/>
      <c r="AI33" s="627"/>
      <c r="AJ33" s="627"/>
      <c r="AK33" s="627"/>
      <c r="AL33" s="628">
        <v>0</v>
      </c>
      <c r="AM33" s="629"/>
      <c r="AN33" s="629"/>
      <c r="AO33" s="630"/>
      <c r="AP33" s="675"/>
      <c r="AQ33" s="676"/>
      <c r="AR33" s="676"/>
      <c r="AS33" s="676"/>
      <c r="AT33" s="679"/>
      <c r="AU33" s="207"/>
      <c r="AV33" s="207"/>
      <c r="AW33" s="207"/>
      <c r="AX33" s="646" t="s">
        <v>306</v>
      </c>
      <c r="AY33" s="647"/>
      <c r="AZ33" s="647"/>
      <c r="BA33" s="647"/>
      <c r="BB33" s="647"/>
      <c r="BC33" s="647"/>
      <c r="BD33" s="647"/>
      <c r="BE33" s="647"/>
      <c r="BF33" s="648"/>
      <c r="BG33" s="681">
        <v>97.1</v>
      </c>
      <c r="BH33" s="682"/>
      <c r="BI33" s="682"/>
      <c r="BJ33" s="682"/>
      <c r="BK33" s="682"/>
      <c r="BL33" s="682"/>
      <c r="BM33" s="683">
        <v>85.9</v>
      </c>
      <c r="BN33" s="682"/>
      <c r="BO33" s="682"/>
      <c r="BP33" s="682"/>
      <c r="BQ33" s="684"/>
      <c r="BR33" s="681">
        <v>97.1</v>
      </c>
      <c r="BS33" s="682"/>
      <c r="BT33" s="682"/>
      <c r="BU33" s="682"/>
      <c r="BV33" s="682"/>
      <c r="BW33" s="682"/>
      <c r="BX33" s="683">
        <v>86.9</v>
      </c>
      <c r="BY33" s="682"/>
      <c r="BZ33" s="682"/>
      <c r="CA33" s="682"/>
      <c r="CB33" s="684"/>
      <c r="CD33" s="620" t="s">
        <v>307</v>
      </c>
      <c r="CE33" s="621"/>
      <c r="CF33" s="621"/>
      <c r="CG33" s="621"/>
      <c r="CH33" s="621"/>
      <c r="CI33" s="621"/>
      <c r="CJ33" s="621"/>
      <c r="CK33" s="621"/>
      <c r="CL33" s="621"/>
      <c r="CM33" s="621"/>
      <c r="CN33" s="621"/>
      <c r="CO33" s="621"/>
      <c r="CP33" s="621"/>
      <c r="CQ33" s="622"/>
      <c r="CR33" s="623">
        <v>2878412</v>
      </c>
      <c r="CS33" s="644"/>
      <c r="CT33" s="644"/>
      <c r="CU33" s="644"/>
      <c r="CV33" s="644"/>
      <c r="CW33" s="644"/>
      <c r="CX33" s="644"/>
      <c r="CY33" s="645"/>
      <c r="CZ33" s="628">
        <v>50.3</v>
      </c>
      <c r="DA33" s="656"/>
      <c r="DB33" s="656"/>
      <c r="DC33" s="658"/>
      <c r="DD33" s="632">
        <v>2053534</v>
      </c>
      <c r="DE33" s="644"/>
      <c r="DF33" s="644"/>
      <c r="DG33" s="644"/>
      <c r="DH33" s="644"/>
      <c r="DI33" s="644"/>
      <c r="DJ33" s="644"/>
      <c r="DK33" s="645"/>
      <c r="DL33" s="632">
        <v>1061711</v>
      </c>
      <c r="DM33" s="644"/>
      <c r="DN33" s="644"/>
      <c r="DO33" s="644"/>
      <c r="DP33" s="644"/>
      <c r="DQ33" s="644"/>
      <c r="DR33" s="644"/>
      <c r="DS33" s="644"/>
      <c r="DT33" s="644"/>
      <c r="DU33" s="644"/>
      <c r="DV33" s="645"/>
      <c r="DW33" s="628">
        <v>41.3</v>
      </c>
      <c r="DX33" s="656"/>
      <c r="DY33" s="656"/>
      <c r="DZ33" s="656"/>
      <c r="EA33" s="656"/>
      <c r="EB33" s="656"/>
      <c r="EC33" s="657"/>
    </row>
    <row r="34" spans="2:133" ht="11.25" customHeight="1" x14ac:dyDescent="0.2">
      <c r="B34" s="620" t="s">
        <v>308</v>
      </c>
      <c r="C34" s="621"/>
      <c r="D34" s="621"/>
      <c r="E34" s="621"/>
      <c r="F34" s="621"/>
      <c r="G34" s="621"/>
      <c r="H34" s="621"/>
      <c r="I34" s="621"/>
      <c r="J34" s="621"/>
      <c r="K34" s="621"/>
      <c r="L34" s="621"/>
      <c r="M34" s="621"/>
      <c r="N34" s="621"/>
      <c r="O34" s="621"/>
      <c r="P34" s="621"/>
      <c r="Q34" s="622"/>
      <c r="R34" s="623">
        <v>347556</v>
      </c>
      <c r="S34" s="624"/>
      <c r="T34" s="624"/>
      <c r="U34" s="624"/>
      <c r="V34" s="624"/>
      <c r="W34" s="624"/>
      <c r="X34" s="624"/>
      <c r="Y34" s="625"/>
      <c r="Z34" s="626">
        <v>5.4</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998387</v>
      </c>
      <c r="CS34" s="624"/>
      <c r="CT34" s="624"/>
      <c r="CU34" s="624"/>
      <c r="CV34" s="624"/>
      <c r="CW34" s="624"/>
      <c r="CX34" s="624"/>
      <c r="CY34" s="625"/>
      <c r="CZ34" s="628">
        <v>17.399999999999999</v>
      </c>
      <c r="DA34" s="656"/>
      <c r="DB34" s="656"/>
      <c r="DC34" s="658"/>
      <c r="DD34" s="632">
        <v>651614</v>
      </c>
      <c r="DE34" s="624"/>
      <c r="DF34" s="624"/>
      <c r="DG34" s="624"/>
      <c r="DH34" s="624"/>
      <c r="DI34" s="624"/>
      <c r="DJ34" s="624"/>
      <c r="DK34" s="625"/>
      <c r="DL34" s="632">
        <v>397014</v>
      </c>
      <c r="DM34" s="624"/>
      <c r="DN34" s="624"/>
      <c r="DO34" s="624"/>
      <c r="DP34" s="624"/>
      <c r="DQ34" s="624"/>
      <c r="DR34" s="624"/>
      <c r="DS34" s="624"/>
      <c r="DT34" s="624"/>
      <c r="DU34" s="624"/>
      <c r="DV34" s="625"/>
      <c r="DW34" s="628">
        <v>15.5</v>
      </c>
      <c r="DX34" s="656"/>
      <c r="DY34" s="656"/>
      <c r="DZ34" s="656"/>
      <c r="EA34" s="656"/>
      <c r="EB34" s="656"/>
      <c r="EC34" s="657"/>
    </row>
    <row r="35" spans="2:133" ht="11.25" customHeight="1" x14ac:dyDescent="0.2">
      <c r="B35" s="620" t="s">
        <v>310</v>
      </c>
      <c r="C35" s="621"/>
      <c r="D35" s="621"/>
      <c r="E35" s="621"/>
      <c r="F35" s="621"/>
      <c r="G35" s="621"/>
      <c r="H35" s="621"/>
      <c r="I35" s="621"/>
      <c r="J35" s="621"/>
      <c r="K35" s="621"/>
      <c r="L35" s="621"/>
      <c r="M35" s="621"/>
      <c r="N35" s="621"/>
      <c r="O35" s="621"/>
      <c r="P35" s="621"/>
      <c r="Q35" s="622"/>
      <c r="R35" s="623">
        <v>758524</v>
      </c>
      <c r="S35" s="624"/>
      <c r="T35" s="624"/>
      <c r="U35" s="624"/>
      <c r="V35" s="624"/>
      <c r="W35" s="624"/>
      <c r="X35" s="624"/>
      <c r="Y35" s="625"/>
      <c r="Z35" s="626">
        <v>11.8</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127222</v>
      </c>
      <c r="CS35" s="644"/>
      <c r="CT35" s="644"/>
      <c r="CU35" s="644"/>
      <c r="CV35" s="644"/>
      <c r="CW35" s="644"/>
      <c r="CX35" s="644"/>
      <c r="CY35" s="645"/>
      <c r="CZ35" s="628">
        <v>2.2000000000000002</v>
      </c>
      <c r="DA35" s="656"/>
      <c r="DB35" s="656"/>
      <c r="DC35" s="658"/>
      <c r="DD35" s="632">
        <v>104035</v>
      </c>
      <c r="DE35" s="644"/>
      <c r="DF35" s="644"/>
      <c r="DG35" s="644"/>
      <c r="DH35" s="644"/>
      <c r="DI35" s="644"/>
      <c r="DJ35" s="644"/>
      <c r="DK35" s="645"/>
      <c r="DL35" s="632">
        <v>104035</v>
      </c>
      <c r="DM35" s="644"/>
      <c r="DN35" s="644"/>
      <c r="DO35" s="644"/>
      <c r="DP35" s="644"/>
      <c r="DQ35" s="644"/>
      <c r="DR35" s="644"/>
      <c r="DS35" s="644"/>
      <c r="DT35" s="644"/>
      <c r="DU35" s="644"/>
      <c r="DV35" s="645"/>
      <c r="DW35" s="628">
        <v>4.0999999999999996</v>
      </c>
      <c r="DX35" s="656"/>
      <c r="DY35" s="656"/>
      <c r="DZ35" s="656"/>
      <c r="EA35" s="656"/>
      <c r="EB35" s="656"/>
      <c r="EC35" s="657"/>
    </row>
    <row r="36" spans="2:133" ht="11.25" customHeight="1" x14ac:dyDescent="0.2">
      <c r="B36" s="620" t="s">
        <v>314</v>
      </c>
      <c r="C36" s="621"/>
      <c r="D36" s="621"/>
      <c r="E36" s="621"/>
      <c r="F36" s="621"/>
      <c r="G36" s="621"/>
      <c r="H36" s="621"/>
      <c r="I36" s="621"/>
      <c r="J36" s="621"/>
      <c r="K36" s="621"/>
      <c r="L36" s="621"/>
      <c r="M36" s="621"/>
      <c r="N36" s="621"/>
      <c r="O36" s="621"/>
      <c r="P36" s="621"/>
      <c r="Q36" s="622"/>
      <c r="R36" s="623">
        <v>422929</v>
      </c>
      <c r="S36" s="624"/>
      <c r="T36" s="624"/>
      <c r="U36" s="624"/>
      <c r="V36" s="624"/>
      <c r="W36" s="624"/>
      <c r="X36" s="624"/>
      <c r="Y36" s="625"/>
      <c r="Z36" s="626">
        <v>6.6</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346459</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350</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717704</v>
      </c>
      <c r="CS36" s="624"/>
      <c r="CT36" s="624"/>
      <c r="CU36" s="624"/>
      <c r="CV36" s="624"/>
      <c r="CW36" s="624"/>
      <c r="CX36" s="624"/>
      <c r="CY36" s="625"/>
      <c r="CZ36" s="628">
        <v>12.5</v>
      </c>
      <c r="DA36" s="656"/>
      <c r="DB36" s="656"/>
      <c r="DC36" s="658"/>
      <c r="DD36" s="632">
        <v>474567</v>
      </c>
      <c r="DE36" s="624"/>
      <c r="DF36" s="624"/>
      <c r="DG36" s="624"/>
      <c r="DH36" s="624"/>
      <c r="DI36" s="624"/>
      <c r="DJ36" s="624"/>
      <c r="DK36" s="625"/>
      <c r="DL36" s="632">
        <v>358553</v>
      </c>
      <c r="DM36" s="624"/>
      <c r="DN36" s="624"/>
      <c r="DO36" s="624"/>
      <c r="DP36" s="624"/>
      <c r="DQ36" s="624"/>
      <c r="DR36" s="624"/>
      <c r="DS36" s="624"/>
      <c r="DT36" s="624"/>
      <c r="DU36" s="624"/>
      <c r="DV36" s="625"/>
      <c r="DW36" s="628">
        <v>14</v>
      </c>
      <c r="DX36" s="656"/>
      <c r="DY36" s="656"/>
      <c r="DZ36" s="656"/>
      <c r="EA36" s="656"/>
      <c r="EB36" s="656"/>
      <c r="EC36" s="657"/>
    </row>
    <row r="37" spans="2:133" ht="11.25" customHeight="1" x14ac:dyDescent="0.2">
      <c r="B37" s="620" t="s">
        <v>318</v>
      </c>
      <c r="C37" s="621"/>
      <c r="D37" s="621"/>
      <c r="E37" s="621"/>
      <c r="F37" s="621"/>
      <c r="G37" s="621"/>
      <c r="H37" s="621"/>
      <c r="I37" s="621"/>
      <c r="J37" s="621"/>
      <c r="K37" s="621"/>
      <c r="L37" s="621"/>
      <c r="M37" s="621"/>
      <c r="N37" s="621"/>
      <c r="O37" s="621"/>
      <c r="P37" s="621"/>
      <c r="Q37" s="622"/>
      <c r="R37" s="623">
        <v>62058</v>
      </c>
      <c r="S37" s="624"/>
      <c r="T37" s="624"/>
      <c r="U37" s="624"/>
      <c r="V37" s="624"/>
      <c r="W37" s="624"/>
      <c r="X37" s="624"/>
      <c r="Y37" s="625"/>
      <c r="Z37" s="626">
        <v>1</v>
      </c>
      <c r="AA37" s="626"/>
      <c r="AB37" s="626"/>
      <c r="AC37" s="626"/>
      <c r="AD37" s="627">
        <v>637</v>
      </c>
      <c r="AE37" s="627"/>
      <c r="AF37" s="627"/>
      <c r="AG37" s="627"/>
      <c r="AH37" s="627"/>
      <c r="AI37" s="627"/>
      <c r="AJ37" s="627"/>
      <c r="AK37" s="627"/>
      <c r="AL37" s="628">
        <v>0</v>
      </c>
      <c r="AM37" s="629"/>
      <c r="AN37" s="629"/>
      <c r="AO37" s="630"/>
      <c r="AQ37" s="686" t="s">
        <v>319</v>
      </c>
      <c r="AR37" s="687"/>
      <c r="AS37" s="687"/>
      <c r="AT37" s="687"/>
      <c r="AU37" s="687"/>
      <c r="AV37" s="687"/>
      <c r="AW37" s="687"/>
      <c r="AX37" s="687"/>
      <c r="AY37" s="688"/>
      <c r="AZ37" s="623">
        <v>57901</v>
      </c>
      <c r="BA37" s="624"/>
      <c r="BB37" s="624"/>
      <c r="BC37" s="624"/>
      <c r="BD37" s="644"/>
      <c r="BE37" s="644"/>
      <c r="BF37" s="669"/>
      <c r="BG37" s="620" t="s">
        <v>320</v>
      </c>
      <c r="BH37" s="621"/>
      <c r="BI37" s="621"/>
      <c r="BJ37" s="621"/>
      <c r="BK37" s="621"/>
      <c r="BL37" s="621"/>
      <c r="BM37" s="621"/>
      <c r="BN37" s="621"/>
      <c r="BO37" s="621"/>
      <c r="BP37" s="621"/>
      <c r="BQ37" s="621"/>
      <c r="BR37" s="621"/>
      <c r="BS37" s="621"/>
      <c r="BT37" s="621"/>
      <c r="BU37" s="622"/>
      <c r="BV37" s="623">
        <v>55</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192733</v>
      </c>
      <c r="CS37" s="644"/>
      <c r="CT37" s="644"/>
      <c r="CU37" s="644"/>
      <c r="CV37" s="644"/>
      <c r="CW37" s="644"/>
      <c r="CX37" s="644"/>
      <c r="CY37" s="645"/>
      <c r="CZ37" s="628">
        <v>3.4</v>
      </c>
      <c r="DA37" s="656"/>
      <c r="DB37" s="656"/>
      <c r="DC37" s="658"/>
      <c r="DD37" s="632">
        <v>192733</v>
      </c>
      <c r="DE37" s="644"/>
      <c r="DF37" s="644"/>
      <c r="DG37" s="644"/>
      <c r="DH37" s="644"/>
      <c r="DI37" s="644"/>
      <c r="DJ37" s="644"/>
      <c r="DK37" s="645"/>
      <c r="DL37" s="632">
        <v>192035</v>
      </c>
      <c r="DM37" s="644"/>
      <c r="DN37" s="644"/>
      <c r="DO37" s="644"/>
      <c r="DP37" s="644"/>
      <c r="DQ37" s="644"/>
      <c r="DR37" s="644"/>
      <c r="DS37" s="644"/>
      <c r="DT37" s="644"/>
      <c r="DU37" s="644"/>
      <c r="DV37" s="645"/>
      <c r="DW37" s="628">
        <v>7.5</v>
      </c>
      <c r="DX37" s="656"/>
      <c r="DY37" s="656"/>
      <c r="DZ37" s="656"/>
      <c r="EA37" s="656"/>
      <c r="EB37" s="656"/>
      <c r="EC37" s="657"/>
    </row>
    <row r="38" spans="2:133" ht="11.25" customHeight="1" x14ac:dyDescent="0.2">
      <c r="B38" s="620" t="s">
        <v>322</v>
      </c>
      <c r="C38" s="621"/>
      <c r="D38" s="621"/>
      <c r="E38" s="621"/>
      <c r="F38" s="621"/>
      <c r="G38" s="621"/>
      <c r="H38" s="621"/>
      <c r="I38" s="621"/>
      <c r="J38" s="621"/>
      <c r="K38" s="621"/>
      <c r="L38" s="621"/>
      <c r="M38" s="621"/>
      <c r="N38" s="621"/>
      <c r="O38" s="621"/>
      <c r="P38" s="621"/>
      <c r="Q38" s="622"/>
      <c r="R38" s="623">
        <v>556400</v>
      </c>
      <c r="S38" s="624"/>
      <c r="T38" s="624"/>
      <c r="U38" s="624"/>
      <c r="V38" s="624"/>
      <c r="W38" s="624"/>
      <c r="X38" s="624"/>
      <c r="Y38" s="625"/>
      <c r="Z38" s="626">
        <v>8.6</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43574</v>
      </c>
      <c r="BA38" s="624"/>
      <c r="BB38" s="624"/>
      <c r="BC38" s="624"/>
      <c r="BD38" s="644"/>
      <c r="BE38" s="644"/>
      <c r="BF38" s="669"/>
      <c r="BG38" s="620" t="s">
        <v>324</v>
      </c>
      <c r="BH38" s="621"/>
      <c r="BI38" s="621"/>
      <c r="BJ38" s="621"/>
      <c r="BK38" s="621"/>
      <c r="BL38" s="621"/>
      <c r="BM38" s="621"/>
      <c r="BN38" s="621"/>
      <c r="BO38" s="621"/>
      <c r="BP38" s="621"/>
      <c r="BQ38" s="621"/>
      <c r="BR38" s="621"/>
      <c r="BS38" s="621"/>
      <c r="BT38" s="621"/>
      <c r="BU38" s="622"/>
      <c r="BV38" s="623">
        <v>535</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244984</v>
      </c>
      <c r="CS38" s="624"/>
      <c r="CT38" s="624"/>
      <c r="CU38" s="624"/>
      <c r="CV38" s="624"/>
      <c r="CW38" s="624"/>
      <c r="CX38" s="624"/>
      <c r="CY38" s="625"/>
      <c r="CZ38" s="628">
        <v>4.3</v>
      </c>
      <c r="DA38" s="656"/>
      <c r="DB38" s="656"/>
      <c r="DC38" s="658"/>
      <c r="DD38" s="632">
        <v>211748</v>
      </c>
      <c r="DE38" s="624"/>
      <c r="DF38" s="624"/>
      <c r="DG38" s="624"/>
      <c r="DH38" s="624"/>
      <c r="DI38" s="624"/>
      <c r="DJ38" s="624"/>
      <c r="DK38" s="625"/>
      <c r="DL38" s="632">
        <v>202109</v>
      </c>
      <c r="DM38" s="624"/>
      <c r="DN38" s="624"/>
      <c r="DO38" s="624"/>
      <c r="DP38" s="624"/>
      <c r="DQ38" s="624"/>
      <c r="DR38" s="624"/>
      <c r="DS38" s="624"/>
      <c r="DT38" s="624"/>
      <c r="DU38" s="624"/>
      <c r="DV38" s="625"/>
      <c r="DW38" s="628">
        <v>7.9</v>
      </c>
      <c r="DX38" s="656"/>
      <c r="DY38" s="656"/>
      <c r="DZ38" s="656"/>
      <c r="EA38" s="656"/>
      <c r="EB38" s="656"/>
      <c r="EC38" s="657"/>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t="s">
        <v>122</v>
      </c>
      <c r="BA39" s="624"/>
      <c r="BB39" s="624"/>
      <c r="BC39" s="624"/>
      <c r="BD39" s="644"/>
      <c r="BE39" s="644"/>
      <c r="BF39" s="669"/>
      <c r="BG39" s="620" t="s">
        <v>328</v>
      </c>
      <c r="BH39" s="621"/>
      <c r="BI39" s="621"/>
      <c r="BJ39" s="621"/>
      <c r="BK39" s="621"/>
      <c r="BL39" s="621"/>
      <c r="BM39" s="621"/>
      <c r="BN39" s="621"/>
      <c r="BO39" s="621"/>
      <c r="BP39" s="621"/>
      <c r="BQ39" s="621"/>
      <c r="BR39" s="621"/>
      <c r="BS39" s="621"/>
      <c r="BT39" s="621"/>
      <c r="BU39" s="622"/>
      <c r="BV39" s="623">
        <v>869</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784115</v>
      </c>
      <c r="CS39" s="644"/>
      <c r="CT39" s="644"/>
      <c r="CU39" s="644"/>
      <c r="CV39" s="644"/>
      <c r="CW39" s="644"/>
      <c r="CX39" s="644"/>
      <c r="CY39" s="645"/>
      <c r="CZ39" s="628">
        <v>13.7</v>
      </c>
      <c r="DA39" s="656"/>
      <c r="DB39" s="656"/>
      <c r="DC39" s="658"/>
      <c r="DD39" s="632">
        <v>611570</v>
      </c>
      <c r="DE39" s="644"/>
      <c r="DF39" s="644"/>
      <c r="DG39" s="644"/>
      <c r="DH39" s="644"/>
      <c r="DI39" s="644"/>
      <c r="DJ39" s="644"/>
      <c r="DK39" s="645"/>
      <c r="DL39" s="632" t="s">
        <v>122</v>
      </c>
      <c r="DM39" s="644"/>
      <c r="DN39" s="644"/>
      <c r="DO39" s="644"/>
      <c r="DP39" s="644"/>
      <c r="DQ39" s="644"/>
      <c r="DR39" s="644"/>
      <c r="DS39" s="644"/>
      <c r="DT39" s="644"/>
      <c r="DU39" s="644"/>
      <c r="DV39" s="645"/>
      <c r="DW39" s="628" t="s">
        <v>122</v>
      </c>
      <c r="DX39" s="656"/>
      <c r="DY39" s="656"/>
      <c r="DZ39" s="656"/>
      <c r="EA39" s="656"/>
      <c r="EB39" s="656"/>
      <c r="EC39" s="657"/>
    </row>
    <row r="40" spans="2:133" ht="11.25" customHeight="1" x14ac:dyDescent="0.2">
      <c r="B40" s="620" t="s">
        <v>330</v>
      </c>
      <c r="C40" s="621"/>
      <c r="D40" s="621"/>
      <c r="E40" s="621"/>
      <c r="F40" s="621"/>
      <c r="G40" s="621"/>
      <c r="H40" s="621"/>
      <c r="I40" s="621"/>
      <c r="J40" s="621"/>
      <c r="K40" s="621"/>
      <c r="L40" s="621"/>
      <c r="M40" s="621"/>
      <c r="N40" s="621"/>
      <c r="O40" s="621"/>
      <c r="P40" s="621"/>
      <c r="Q40" s="622"/>
      <c r="R40" s="623">
        <v>4000</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44"/>
      <c r="BE40" s="644"/>
      <c r="BF40" s="669"/>
      <c r="BG40" s="673" t="s">
        <v>332</v>
      </c>
      <c r="BH40" s="674"/>
      <c r="BI40" s="674"/>
      <c r="BJ40" s="674"/>
      <c r="BK40" s="674"/>
      <c r="BL40" s="211"/>
      <c r="BM40" s="621" t="s">
        <v>333</v>
      </c>
      <c r="BN40" s="621"/>
      <c r="BO40" s="621"/>
      <c r="BP40" s="621"/>
      <c r="BQ40" s="621"/>
      <c r="BR40" s="621"/>
      <c r="BS40" s="621"/>
      <c r="BT40" s="621"/>
      <c r="BU40" s="622"/>
      <c r="BV40" s="623" t="s">
        <v>122</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6000</v>
      </c>
      <c r="CS40" s="624"/>
      <c r="CT40" s="624"/>
      <c r="CU40" s="624"/>
      <c r="CV40" s="624"/>
      <c r="CW40" s="624"/>
      <c r="CX40" s="624"/>
      <c r="CY40" s="625"/>
      <c r="CZ40" s="628">
        <v>0.1</v>
      </c>
      <c r="DA40" s="656"/>
      <c r="DB40" s="656"/>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6"/>
      <c r="DY40" s="656"/>
      <c r="DZ40" s="656"/>
      <c r="EA40" s="656"/>
      <c r="EB40" s="656"/>
      <c r="EC40" s="657"/>
    </row>
    <row r="41" spans="2:133" ht="11.25" customHeight="1" x14ac:dyDescent="0.2">
      <c r="B41" s="646" t="s">
        <v>335</v>
      </c>
      <c r="C41" s="647"/>
      <c r="D41" s="647"/>
      <c r="E41" s="647"/>
      <c r="F41" s="647"/>
      <c r="G41" s="647"/>
      <c r="H41" s="647"/>
      <c r="I41" s="647"/>
      <c r="J41" s="647"/>
      <c r="K41" s="647"/>
      <c r="L41" s="647"/>
      <c r="M41" s="647"/>
      <c r="N41" s="647"/>
      <c r="O41" s="647"/>
      <c r="P41" s="647"/>
      <c r="Q41" s="648"/>
      <c r="R41" s="695">
        <v>6440754</v>
      </c>
      <c r="S41" s="696"/>
      <c r="T41" s="696"/>
      <c r="U41" s="696"/>
      <c r="V41" s="696"/>
      <c r="W41" s="696"/>
      <c r="X41" s="696"/>
      <c r="Y41" s="700"/>
      <c r="Z41" s="701">
        <v>100</v>
      </c>
      <c r="AA41" s="701"/>
      <c r="AB41" s="701"/>
      <c r="AC41" s="701"/>
      <c r="AD41" s="702">
        <v>2563836</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59868</v>
      </c>
      <c r="BA41" s="624"/>
      <c r="BB41" s="624"/>
      <c r="BC41" s="624"/>
      <c r="BD41" s="644"/>
      <c r="BE41" s="644"/>
      <c r="BF41" s="669"/>
      <c r="BG41" s="673"/>
      <c r="BH41" s="674"/>
      <c r="BI41" s="674"/>
      <c r="BJ41" s="674"/>
      <c r="BK41" s="674"/>
      <c r="BL41" s="211"/>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44"/>
      <c r="CT41" s="644"/>
      <c r="CU41" s="644"/>
      <c r="CV41" s="644"/>
      <c r="CW41" s="644"/>
      <c r="CX41" s="644"/>
      <c r="CY41" s="645"/>
      <c r="CZ41" s="628" t="s">
        <v>122</v>
      </c>
      <c r="DA41" s="656"/>
      <c r="DB41" s="656"/>
      <c r="DC41" s="658"/>
      <c r="DD41" s="632" t="s">
        <v>122</v>
      </c>
      <c r="DE41" s="644"/>
      <c r="DF41" s="644"/>
      <c r="DG41" s="644"/>
      <c r="DH41" s="644"/>
      <c r="DI41" s="644"/>
      <c r="DJ41" s="644"/>
      <c r="DK41" s="645"/>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185116</v>
      </c>
      <c r="BA42" s="696"/>
      <c r="BB42" s="696"/>
      <c r="BC42" s="696"/>
      <c r="BD42" s="682"/>
      <c r="BE42" s="682"/>
      <c r="BF42" s="684"/>
      <c r="BG42" s="675"/>
      <c r="BH42" s="676"/>
      <c r="BI42" s="676"/>
      <c r="BJ42" s="676"/>
      <c r="BK42" s="676"/>
      <c r="BL42" s="212"/>
      <c r="BM42" s="647" t="s">
        <v>340</v>
      </c>
      <c r="BN42" s="647"/>
      <c r="BO42" s="647"/>
      <c r="BP42" s="647"/>
      <c r="BQ42" s="647"/>
      <c r="BR42" s="647"/>
      <c r="BS42" s="647"/>
      <c r="BT42" s="647"/>
      <c r="BU42" s="648"/>
      <c r="BV42" s="695" t="s">
        <v>122</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1287939</v>
      </c>
      <c r="CS42" s="644"/>
      <c r="CT42" s="644"/>
      <c r="CU42" s="644"/>
      <c r="CV42" s="644"/>
      <c r="CW42" s="644"/>
      <c r="CX42" s="644"/>
      <c r="CY42" s="645"/>
      <c r="CZ42" s="628">
        <v>22.5</v>
      </c>
      <c r="DA42" s="656"/>
      <c r="DB42" s="656"/>
      <c r="DC42" s="658"/>
      <c r="DD42" s="632">
        <v>429439</v>
      </c>
      <c r="DE42" s="644"/>
      <c r="DF42" s="644"/>
      <c r="DG42" s="644"/>
      <c r="DH42" s="644"/>
      <c r="DI42" s="644"/>
      <c r="DJ42" s="644"/>
      <c r="DK42" s="645"/>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30182</v>
      </c>
      <c r="CS43" s="644"/>
      <c r="CT43" s="644"/>
      <c r="CU43" s="644"/>
      <c r="CV43" s="644"/>
      <c r="CW43" s="644"/>
      <c r="CX43" s="644"/>
      <c r="CY43" s="645"/>
      <c r="CZ43" s="628">
        <v>0.5</v>
      </c>
      <c r="DA43" s="656"/>
      <c r="DB43" s="656"/>
      <c r="DC43" s="658"/>
      <c r="DD43" s="632">
        <v>20487</v>
      </c>
      <c r="DE43" s="644"/>
      <c r="DF43" s="644"/>
      <c r="DG43" s="644"/>
      <c r="DH43" s="644"/>
      <c r="DI43" s="644"/>
      <c r="DJ43" s="644"/>
      <c r="DK43" s="645"/>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686535</v>
      </c>
      <c r="CS44" s="624"/>
      <c r="CT44" s="624"/>
      <c r="CU44" s="624"/>
      <c r="CV44" s="624"/>
      <c r="CW44" s="624"/>
      <c r="CX44" s="624"/>
      <c r="CY44" s="625"/>
      <c r="CZ44" s="628">
        <v>12</v>
      </c>
      <c r="DA44" s="629"/>
      <c r="DB44" s="629"/>
      <c r="DC44" s="635"/>
      <c r="DD44" s="632">
        <v>223310</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138647</v>
      </c>
      <c r="CS45" s="644"/>
      <c r="CT45" s="644"/>
      <c r="CU45" s="644"/>
      <c r="CV45" s="644"/>
      <c r="CW45" s="644"/>
      <c r="CX45" s="644"/>
      <c r="CY45" s="645"/>
      <c r="CZ45" s="628">
        <v>2.4</v>
      </c>
      <c r="DA45" s="656"/>
      <c r="DB45" s="656"/>
      <c r="DC45" s="658"/>
      <c r="DD45" s="632">
        <v>33418</v>
      </c>
      <c r="DE45" s="644"/>
      <c r="DF45" s="644"/>
      <c r="DG45" s="644"/>
      <c r="DH45" s="644"/>
      <c r="DI45" s="644"/>
      <c r="DJ45" s="644"/>
      <c r="DK45" s="645"/>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3"/>
      <c r="CE46" s="664"/>
      <c r="CF46" s="620" t="s">
        <v>348</v>
      </c>
      <c r="CG46" s="621"/>
      <c r="CH46" s="621"/>
      <c r="CI46" s="621"/>
      <c r="CJ46" s="621"/>
      <c r="CK46" s="621"/>
      <c r="CL46" s="621"/>
      <c r="CM46" s="621"/>
      <c r="CN46" s="621"/>
      <c r="CO46" s="621"/>
      <c r="CP46" s="621"/>
      <c r="CQ46" s="622"/>
      <c r="CR46" s="623">
        <v>509427</v>
      </c>
      <c r="CS46" s="624"/>
      <c r="CT46" s="624"/>
      <c r="CU46" s="624"/>
      <c r="CV46" s="624"/>
      <c r="CW46" s="624"/>
      <c r="CX46" s="624"/>
      <c r="CY46" s="625"/>
      <c r="CZ46" s="628">
        <v>8.9</v>
      </c>
      <c r="DA46" s="629"/>
      <c r="DB46" s="629"/>
      <c r="DC46" s="635"/>
      <c r="DD46" s="632">
        <v>164031</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3"/>
      <c r="CE47" s="664"/>
      <c r="CF47" s="620" t="s">
        <v>349</v>
      </c>
      <c r="CG47" s="621"/>
      <c r="CH47" s="621"/>
      <c r="CI47" s="621"/>
      <c r="CJ47" s="621"/>
      <c r="CK47" s="621"/>
      <c r="CL47" s="621"/>
      <c r="CM47" s="621"/>
      <c r="CN47" s="621"/>
      <c r="CO47" s="621"/>
      <c r="CP47" s="621"/>
      <c r="CQ47" s="622"/>
      <c r="CR47" s="623">
        <v>601404</v>
      </c>
      <c r="CS47" s="644"/>
      <c r="CT47" s="644"/>
      <c r="CU47" s="644"/>
      <c r="CV47" s="644"/>
      <c r="CW47" s="644"/>
      <c r="CX47" s="644"/>
      <c r="CY47" s="645"/>
      <c r="CZ47" s="628">
        <v>10.5</v>
      </c>
      <c r="DA47" s="656"/>
      <c r="DB47" s="656"/>
      <c r="DC47" s="658"/>
      <c r="DD47" s="632">
        <v>206129</v>
      </c>
      <c r="DE47" s="644"/>
      <c r="DF47" s="644"/>
      <c r="DG47" s="644"/>
      <c r="DH47" s="644"/>
      <c r="DI47" s="644"/>
      <c r="DJ47" s="644"/>
      <c r="DK47" s="645"/>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6" t="s">
        <v>351</v>
      </c>
      <c r="CE49" s="647"/>
      <c r="CF49" s="647"/>
      <c r="CG49" s="647"/>
      <c r="CH49" s="647"/>
      <c r="CI49" s="647"/>
      <c r="CJ49" s="647"/>
      <c r="CK49" s="647"/>
      <c r="CL49" s="647"/>
      <c r="CM49" s="647"/>
      <c r="CN49" s="647"/>
      <c r="CO49" s="647"/>
      <c r="CP49" s="647"/>
      <c r="CQ49" s="648"/>
      <c r="CR49" s="695">
        <v>5725237</v>
      </c>
      <c r="CS49" s="682"/>
      <c r="CT49" s="682"/>
      <c r="CU49" s="682"/>
      <c r="CV49" s="682"/>
      <c r="CW49" s="682"/>
      <c r="CX49" s="682"/>
      <c r="CY49" s="711"/>
      <c r="CZ49" s="703">
        <v>100</v>
      </c>
      <c r="DA49" s="712"/>
      <c r="DB49" s="712"/>
      <c r="DC49" s="713"/>
      <c r="DD49" s="714">
        <v>3762580</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DxQN/bGKlhV1kao0S4ACMww6xvElSE4lGMecI4BwQFWpnP4PvUvOdGraa6c/y+vcINp/oA6yRwfH9RZV4kGpAA==" saltValue="OffK8HqUO1HgHEWH+lPPh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85" zoomScaleNormal="85"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6441</v>
      </c>
      <c r="R7" s="753"/>
      <c r="S7" s="753"/>
      <c r="T7" s="753"/>
      <c r="U7" s="753"/>
      <c r="V7" s="753">
        <v>5725</v>
      </c>
      <c r="W7" s="753"/>
      <c r="X7" s="753"/>
      <c r="Y7" s="753"/>
      <c r="Z7" s="753"/>
      <c r="AA7" s="753">
        <v>716</v>
      </c>
      <c r="AB7" s="753"/>
      <c r="AC7" s="753"/>
      <c r="AD7" s="753"/>
      <c r="AE7" s="754"/>
      <c r="AF7" s="755">
        <v>386</v>
      </c>
      <c r="AG7" s="756"/>
      <c r="AH7" s="756"/>
      <c r="AI7" s="756"/>
      <c r="AJ7" s="757"/>
      <c r="AK7" s="758">
        <v>757</v>
      </c>
      <c r="AL7" s="759"/>
      <c r="AM7" s="759"/>
      <c r="AN7" s="759"/>
      <c r="AO7" s="759"/>
      <c r="AP7" s="759">
        <v>3020</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c r="BT7" s="747"/>
      <c r="BU7" s="747"/>
      <c r="BV7" s="747"/>
      <c r="BW7" s="747"/>
      <c r="BX7" s="747"/>
      <c r="BY7" s="747"/>
      <c r="BZ7" s="747"/>
      <c r="CA7" s="747"/>
      <c r="CB7" s="747"/>
      <c r="CC7" s="747"/>
      <c r="CD7" s="747"/>
      <c r="CE7" s="747"/>
      <c r="CF7" s="747"/>
      <c r="CG7" s="762"/>
      <c r="CH7" s="743"/>
      <c r="CI7" s="744"/>
      <c r="CJ7" s="744"/>
      <c r="CK7" s="744"/>
      <c r="CL7" s="745"/>
      <c r="CM7" s="743"/>
      <c r="CN7" s="744"/>
      <c r="CO7" s="744"/>
      <c r="CP7" s="744"/>
      <c r="CQ7" s="745"/>
      <c r="CR7" s="743"/>
      <c r="CS7" s="744"/>
      <c r="CT7" s="744"/>
      <c r="CU7" s="744"/>
      <c r="CV7" s="745"/>
      <c r="CW7" s="743"/>
      <c r="CX7" s="744"/>
      <c r="CY7" s="744"/>
      <c r="CZ7" s="744"/>
      <c r="DA7" s="745"/>
      <c r="DB7" s="743"/>
      <c r="DC7" s="744"/>
      <c r="DD7" s="744"/>
      <c r="DE7" s="744"/>
      <c r="DF7" s="745"/>
      <c r="DG7" s="743"/>
      <c r="DH7" s="744"/>
      <c r="DI7" s="744"/>
      <c r="DJ7" s="744"/>
      <c r="DK7" s="745"/>
      <c r="DL7" s="743"/>
      <c r="DM7" s="744"/>
      <c r="DN7" s="744"/>
      <c r="DO7" s="744"/>
      <c r="DP7" s="745"/>
      <c r="DQ7" s="743"/>
      <c r="DR7" s="744"/>
      <c r="DS7" s="744"/>
      <c r="DT7" s="744"/>
      <c r="DU7" s="745"/>
      <c r="DV7" s="746"/>
      <c r="DW7" s="747"/>
      <c r="DX7" s="747"/>
      <c r="DY7" s="747"/>
      <c r="DZ7" s="748"/>
      <c r="EA7" s="222"/>
    </row>
    <row r="8" spans="1:131" s="223" customFormat="1" ht="26.25" customHeight="1" x14ac:dyDescent="0.2">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375</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376</v>
      </c>
      <c r="B23" s="789" t="s">
        <v>377</v>
      </c>
      <c r="C23" s="790"/>
      <c r="D23" s="790"/>
      <c r="E23" s="790"/>
      <c r="F23" s="790"/>
      <c r="G23" s="790"/>
      <c r="H23" s="790"/>
      <c r="I23" s="790"/>
      <c r="J23" s="790"/>
      <c r="K23" s="790"/>
      <c r="L23" s="790"/>
      <c r="M23" s="790"/>
      <c r="N23" s="790"/>
      <c r="O23" s="790"/>
      <c r="P23" s="791"/>
      <c r="Q23" s="792">
        <v>6443</v>
      </c>
      <c r="R23" s="793"/>
      <c r="S23" s="793"/>
      <c r="T23" s="793"/>
      <c r="U23" s="793"/>
      <c r="V23" s="793">
        <v>5727</v>
      </c>
      <c r="W23" s="793"/>
      <c r="X23" s="793"/>
      <c r="Y23" s="793"/>
      <c r="Z23" s="793"/>
      <c r="AA23" s="793">
        <v>716</v>
      </c>
      <c r="AB23" s="793"/>
      <c r="AC23" s="793"/>
      <c r="AD23" s="793"/>
      <c r="AE23" s="794"/>
      <c r="AF23" s="795">
        <v>386</v>
      </c>
      <c r="AG23" s="793"/>
      <c r="AH23" s="793"/>
      <c r="AI23" s="793"/>
      <c r="AJ23" s="796"/>
      <c r="AK23" s="797"/>
      <c r="AL23" s="798"/>
      <c r="AM23" s="798"/>
      <c r="AN23" s="798"/>
      <c r="AO23" s="798"/>
      <c r="AP23" s="793">
        <v>3020</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378</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379</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380</v>
      </c>
      <c r="R26" s="734"/>
      <c r="S26" s="734"/>
      <c r="T26" s="734"/>
      <c r="U26" s="735"/>
      <c r="V26" s="733" t="s">
        <v>381</v>
      </c>
      <c r="W26" s="734"/>
      <c r="X26" s="734"/>
      <c r="Y26" s="734"/>
      <c r="Z26" s="735"/>
      <c r="AA26" s="733" t="s">
        <v>382</v>
      </c>
      <c r="AB26" s="734"/>
      <c r="AC26" s="734"/>
      <c r="AD26" s="734"/>
      <c r="AE26" s="734"/>
      <c r="AF26" s="814" t="s">
        <v>383</v>
      </c>
      <c r="AG26" s="815"/>
      <c r="AH26" s="815"/>
      <c r="AI26" s="815"/>
      <c r="AJ26" s="816"/>
      <c r="AK26" s="734" t="s">
        <v>384</v>
      </c>
      <c r="AL26" s="734"/>
      <c r="AM26" s="734"/>
      <c r="AN26" s="734"/>
      <c r="AO26" s="735"/>
      <c r="AP26" s="733" t="s">
        <v>385</v>
      </c>
      <c r="AQ26" s="734"/>
      <c r="AR26" s="734"/>
      <c r="AS26" s="734"/>
      <c r="AT26" s="735"/>
      <c r="AU26" s="733" t="s">
        <v>386</v>
      </c>
      <c r="AV26" s="734"/>
      <c r="AW26" s="734"/>
      <c r="AX26" s="734"/>
      <c r="AY26" s="735"/>
      <c r="AZ26" s="733" t="s">
        <v>387</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388</v>
      </c>
      <c r="C28" s="750"/>
      <c r="D28" s="750"/>
      <c r="E28" s="750"/>
      <c r="F28" s="750"/>
      <c r="G28" s="750"/>
      <c r="H28" s="750"/>
      <c r="I28" s="750"/>
      <c r="J28" s="750"/>
      <c r="K28" s="750"/>
      <c r="L28" s="750"/>
      <c r="M28" s="750"/>
      <c r="N28" s="750"/>
      <c r="O28" s="750"/>
      <c r="P28" s="751"/>
      <c r="Q28" s="822">
        <v>60</v>
      </c>
      <c r="R28" s="823"/>
      <c r="S28" s="823"/>
      <c r="T28" s="823"/>
      <c r="U28" s="823"/>
      <c r="V28" s="823">
        <v>60</v>
      </c>
      <c r="W28" s="823"/>
      <c r="X28" s="823"/>
      <c r="Y28" s="823"/>
      <c r="Z28" s="823"/>
      <c r="AA28" s="823">
        <v>0</v>
      </c>
      <c r="AB28" s="823"/>
      <c r="AC28" s="823"/>
      <c r="AD28" s="823"/>
      <c r="AE28" s="824"/>
      <c r="AF28" s="825">
        <v>0</v>
      </c>
      <c r="AG28" s="823"/>
      <c r="AH28" s="823"/>
      <c r="AI28" s="823"/>
      <c r="AJ28" s="826"/>
      <c r="AK28" s="827">
        <v>60</v>
      </c>
      <c r="AL28" s="828"/>
      <c r="AM28" s="828"/>
      <c r="AN28" s="828"/>
      <c r="AO28" s="828"/>
      <c r="AP28" s="828" t="s">
        <v>558</v>
      </c>
      <c r="AQ28" s="828"/>
      <c r="AR28" s="828"/>
      <c r="AS28" s="828"/>
      <c r="AT28" s="828"/>
      <c r="AU28" s="828" t="s">
        <v>558</v>
      </c>
      <c r="AV28" s="828"/>
      <c r="AW28" s="828"/>
      <c r="AX28" s="828"/>
      <c r="AY28" s="828"/>
      <c r="AZ28" s="829" t="s">
        <v>558</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389</v>
      </c>
      <c r="C29" s="781"/>
      <c r="D29" s="781"/>
      <c r="E29" s="781"/>
      <c r="F29" s="781"/>
      <c r="G29" s="781"/>
      <c r="H29" s="781"/>
      <c r="I29" s="781"/>
      <c r="J29" s="781"/>
      <c r="K29" s="781"/>
      <c r="L29" s="781"/>
      <c r="M29" s="781"/>
      <c r="N29" s="781"/>
      <c r="O29" s="781"/>
      <c r="P29" s="782"/>
      <c r="Q29" s="783">
        <v>665</v>
      </c>
      <c r="R29" s="784"/>
      <c r="S29" s="784"/>
      <c r="T29" s="784"/>
      <c r="U29" s="784"/>
      <c r="V29" s="784">
        <v>597</v>
      </c>
      <c r="W29" s="784"/>
      <c r="X29" s="784"/>
      <c r="Y29" s="784"/>
      <c r="Z29" s="784"/>
      <c r="AA29" s="784">
        <v>68</v>
      </c>
      <c r="AB29" s="784"/>
      <c r="AC29" s="784"/>
      <c r="AD29" s="784"/>
      <c r="AE29" s="785"/>
      <c r="AF29" s="786">
        <v>68</v>
      </c>
      <c r="AG29" s="787"/>
      <c r="AH29" s="787"/>
      <c r="AI29" s="787"/>
      <c r="AJ29" s="788"/>
      <c r="AK29" s="834">
        <v>101</v>
      </c>
      <c r="AL29" s="830"/>
      <c r="AM29" s="830"/>
      <c r="AN29" s="830"/>
      <c r="AO29" s="830"/>
      <c r="AP29" s="830" t="s">
        <v>558</v>
      </c>
      <c r="AQ29" s="830"/>
      <c r="AR29" s="830"/>
      <c r="AS29" s="830"/>
      <c r="AT29" s="830"/>
      <c r="AU29" s="830" t="s">
        <v>558</v>
      </c>
      <c r="AV29" s="830"/>
      <c r="AW29" s="830"/>
      <c r="AX29" s="830"/>
      <c r="AY29" s="830"/>
      <c r="AZ29" s="831" t="s">
        <v>558</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390</v>
      </c>
      <c r="C30" s="781"/>
      <c r="D30" s="781"/>
      <c r="E30" s="781"/>
      <c r="F30" s="781"/>
      <c r="G30" s="781"/>
      <c r="H30" s="781"/>
      <c r="I30" s="781"/>
      <c r="J30" s="781"/>
      <c r="K30" s="781"/>
      <c r="L30" s="781"/>
      <c r="M30" s="781"/>
      <c r="N30" s="781"/>
      <c r="O30" s="781"/>
      <c r="P30" s="782"/>
      <c r="Q30" s="783">
        <v>72</v>
      </c>
      <c r="R30" s="784"/>
      <c r="S30" s="784"/>
      <c r="T30" s="784"/>
      <c r="U30" s="784"/>
      <c r="V30" s="784">
        <v>70</v>
      </c>
      <c r="W30" s="784"/>
      <c r="X30" s="784"/>
      <c r="Y30" s="784"/>
      <c r="Z30" s="784"/>
      <c r="AA30" s="784">
        <v>2</v>
      </c>
      <c r="AB30" s="784"/>
      <c r="AC30" s="784"/>
      <c r="AD30" s="784"/>
      <c r="AE30" s="785"/>
      <c r="AF30" s="786">
        <v>2</v>
      </c>
      <c r="AG30" s="787"/>
      <c r="AH30" s="787"/>
      <c r="AI30" s="787"/>
      <c r="AJ30" s="788"/>
      <c r="AK30" s="834">
        <v>84</v>
      </c>
      <c r="AL30" s="830"/>
      <c r="AM30" s="830"/>
      <c r="AN30" s="830"/>
      <c r="AO30" s="830"/>
      <c r="AP30" s="830" t="s">
        <v>558</v>
      </c>
      <c r="AQ30" s="830"/>
      <c r="AR30" s="830"/>
      <c r="AS30" s="830"/>
      <c r="AT30" s="830"/>
      <c r="AU30" s="830" t="s">
        <v>558</v>
      </c>
      <c r="AV30" s="830"/>
      <c r="AW30" s="830"/>
      <c r="AX30" s="830"/>
      <c r="AY30" s="830"/>
      <c r="AZ30" s="831" t="s">
        <v>558</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391</v>
      </c>
      <c r="C31" s="781"/>
      <c r="D31" s="781"/>
      <c r="E31" s="781"/>
      <c r="F31" s="781"/>
      <c r="G31" s="781"/>
      <c r="H31" s="781"/>
      <c r="I31" s="781"/>
      <c r="J31" s="781"/>
      <c r="K31" s="781"/>
      <c r="L31" s="781"/>
      <c r="M31" s="781"/>
      <c r="N31" s="781"/>
      <c r="O31" s="781"/>
      <c r="P31" s="782"/>
      <c r="Q31" s="783">
        <v>202</v>
      </c>
      <c r="R31" s="784"/>
      <c r="S31" s="784"/>
      <c r="T31" s="784"/>
      <c r="U31" s="784"/>
      <c r="V31" s="784">
        <v>248</v>
      </c>
      <c r="W31" s="784"/>
      <c r="X31" s="784"/>
      <c r="Y31" s="784"/>
      <c r="Z31" s="784"/>
      <c r="AA31" s="784">
        <v>-46</v>
      </c>
      <c r="AB31" s="784"/>
      <c r="AC31" s="784"/>
      <c r="AD31" s="784"/>
      <c r="AE31" s="785"/>
      <c r="AF31" s="786">
        <v>47</v>
      </c>
      <c r="AG31" s="787"/>
      <c r="AH31" s="787"/>
      <c r="AI31" s="787"/>
      <c r="AJ31" s="788"/>
      <c r="AK31" s="834">
        <v>58</v>
      </c>
      <c r="AL31" s="830"/>
      <c r="AM31" s="830"/>
      <c r="AN31" s="830"/>
      <c r="AO31" s="830"/>
      <c r="AP31" s="830">
        <v>578</v>
      </c>
      <c r="AQ31" s="830"/>
      <c r="AR31" s="830"/>
      <c r="AS31" s="830"/>
      <c r="AT31" s="830"/>
      <c r="AU31" s="830">
        <v>303</v>
      </c>
      <c r="AV31" s="830"/>
      <c r="AW31" s="830"/>
      <c r="AX31" s="830"/>
      <c r="AY31" s="830"/>
      <c r="AZ31" s="831" t="s">
        <v>558</v>
      </c>
      <c r="BA31" s="831"/>
      <c r="BB31" s="831"/>
      <c r="BC31" s="831"/>
      <c r="BD31" s="831"/>
      <c r="BE31" s="832" t="s">
        <v>392</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t="s">
        <v>393</v>
      </c>
      <c r="C32" s="781"/>
      <c r="D32" s="781"/>
      <c r="E32" s="781"/>
      <c r="F32" s="781"/>
      <c r="G32" s="781"/>
      <c r="H32" s="781"/>
      <c r="I32" s="781"/>
      <c r="J32" s="781"/>
      <c r="K32" s="781"/>
      <c r="L32" s="781"/>
      <c r="M32" s="781"/>
      <c r="N32" s="781"/>
      <c r="O32" s="781"/>
      <c r="P32" s="782"/>
      <c r="Q32" s="783">
        <v>111</v>
      </c>
      <c r="R32" s="784"/>
      <c r="S32" s="784"/>
      <c r="T32" s="784"/>
      <c r="U32" s="784"/>
      <c r="V32" s="784">
        <v>105</v>
      </c>
      <c r="W32" s="784"/>
      <c r="X32" s="784"/>
      <c r="Y32" s="784"/>
      <c r="Z32" s="784"/>
      <c r="AA32" s="784">
        <v>6</v>
      </c>
      <c r="AB32" s="784"/>
      <c r="AC32" s="784"/>
      <c r="AD32" s="784"/>
      <c r="AE32" s="785"/>
      <c r="AF32" s="786">
        <v>29</v>
      </c>
      <c r="AG32" s="787"/>
      <c r="AH32" s="787"/>
      <c r="AI32" s="787"/>
      <c r="AJ32" s="788"/>
      <c r="AK32" s="834">
        <v>44</v>
      </c>
      <c r="AL32" s="830"/>
      <c r="AM32" s="830"/>
      <c r="AN32" s="830"/>
      <c r="AO32" s="830"/>
      <c r="AP32" s="830">
        <v>486</v>
      </c>
      <c r="AQ32" s="830"/>
      <c r="AR32" s="830"/>
      <c r="AS32" s="830"/>
      <c r="AT32" s="830"/>
      <c r="AU32" s="830">
        <v>486</v>
      </c>
      <c r="AV32" s="830"/>
      <c r="AW32" s="830"/>
      <c r="AX32" s="830"/>
      <c r="AY32" s="830"/>
      <c r="AZ32" s="831" t="s">
        <v>558</v>
      </c>
      <c r="BA32" s="831"/>
      <c r="BB32" s="831"/>
      <c r="BC32" s="831"/>
      <c r="BD32" s="831"/>
      <c r="BE32" s="832" t="s">
        <v>392</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c r="C33" s="781"/>
      <c r="D33" s="781"/>
      <c r="E33" s="781"/>
      <c r="F33" s="781"/>
      <c r="G33" s="781"/>
      <c r="H33" s="781"/>
      <c r="I33" s="781"/>
      <c r="J33" s="781"/>
      <c r="K33" s="781"/>
      <c r="L33" s="781"/>
      <c r="M33" s="781"/>
      <c r="N33" s="781"/>
      <c r="O33" s="781"/>
      <c r="P33" s="782"/>
      <c r="Q33" s="783"/>
      <c r="R33" s="784"/>
      <c r="S33" s="784"/>
      <c r="T33" s="784"/>
      <c r="U33" s="784"/>
      <c r="V33" s="784"/>
      <c r="W33" s="784"/>
      <c r="X33" s="784"/>
      <c r="Y33" s="784"/>
      <c r="Z33" s="784"/>
      <c r="AA33" s="784"/>
      <c r="AB33" s="784"/>
      <c r="AC33" s="784"/>
      <c r="AD33" s="784"/>
      <c r="AE33" s="785"/>
      <c r="AF33" s="786"/>
      <c r="AG33" s="787"/>
      <c r="AH33" s="787"/>
      <c r="AI33" s="787"/>
      <c r="AJ33" s="788"/>
      <c r="AK33" s="834"/>
      <c r="AL33" s="830"/>
      <c r="AM33" s="830"/>
      <c r="AN33" s="830"/>
      <c r="AO33" s="830"/>
      <c r="AP33" s="830"/>
      <c r="AQ33" s="830"/>
      <c r="AR33" s="830"/>
      <c r="AS33" s="830"/>
      <c r="AT33" s="830"/>
      <c r="AU33" s="830"/>
      <c r="AV33" s="830"/>
      <c r="AW33" s="830"/>
      <c r="AX33" s="830"/>
      <c r="AY33" s="830"/>
      <c r="AZ33" s="831"/>
      <c r="BA33" s="831"/>
      <c r="BB33" s="831"/>
      <c r="BC33" s="831"/>
      <c r="BD33" s="831"/>
      <c r="BE33" s="832"/>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394</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376</v>
      </c>
      <c r="B63" s="789" t="s">
        <v>395</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147</v>
      </c>
      <c r="AG63" s="844"/>
      <c r="AH63" s="844"/>
      <c r="AI63" s="844"/>
      <c r="AJ63" s="845"/>
      <c r="AK63" s="846"/>
      <c r="AL63" s="841"/>
      <c r="AM63" s="841"/>
      <c r="AN63" s="841"/>
      <c r="AO63" s="841"/>
      <c r="AP63" s="844">
        <v>1064</v>
      </c>
      <c r="AQ63" s="844"/>
      <c r="AR63" s="844"/>
      <c r="AS63" s="844"/>
      <c r="AT63" s="844"/>
      <c r="AU63" s="844">
        <v>789</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396</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397</v>
      </c>
      <c r="B66" s="728"/>
      <c r="C66" s="728"/>
      <c r="D66" s="728"/>
      <c r="E66" s="728"/>
      <c r="F66" s="728"/>
      <c r="G66" s="728"/>
      <c r="H66" s="728"/>
      <c r="I66" s="728"/>
      <c r="J66" s="728"/>
      <c r="K66" s="728"/>
      <c r="L66" s="728"/>
      <c r="M66" s="728"/>
      <c r="N66" s="728"/>
      <c r="O66" s="728"/>
      <c r="P66" s="729"/>
      <c r="Q66" s="733" t="s">
        <v>380</v>
      </c>
      <c r="R66" s="734"/>
      <c r="S66" s="734"/>
      <c r="T66" s="734"/>
      <c r="U66" s="735"/>
      <c r="V66" s="733" t="s">
        <v>381</v>
      </c>
      <c r="W66" s="734"/>
      <c r="X66" s="734"/>
      <c r="Y66" s="734"/>
      <c r="Z66" s="735"/>
      <c r="AA66" s="733" t="s">
        <v>382</v>
      </c>
      <c r="AB66" s="734"/>
      <c r="AC66" s="734"/>
      <c r="AD66" s="734"/>
      <c r="AE66" s="735"/>
      <c r="AF66" s="854" t="s">
        <v>383</v>
      </c>
      <c r="AG66" s="815"/>
      <c r="AH66" s="815"/>
      <c r="AI66" s="815"/>
      <c r="AJ66" s="855"/>
      <c r="AK66" s="733" t="s">
        <v>384</v>
      </c>
      <c r="AL66" s="728"/>
      <c r="AM66" s="728"/>
      <c r="AN66" s="728"/>
      <c r="AO66" s="729"/>
      <c r="AP66" s="733" t="s">
        <v>385</v>
      </c>
      <c r="AQ66" s="734"/>
      <c r="AR66" s="734"/>
      <c r="AS66" s="734"/>
      <c r="AT66" s="735"/>
      <c r="AU66" s="733" t="s">
        <v>398</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2">
      <c r="A68" s="224">
        <v>1</v>
      </c>
      <c r="B68" s="869" t="s">
        <v>549</v>
      </c>
      <c r="C68" s="870"/>
      <c r="D68" s="870"/>
      <c r="E68" s="870"/>
      <c r="F68" s="870"/>
      <c r="G68" s="870"/>
      <c r="H68" s="870"/>
      <c r="I68" s="870"/>
      <c r="J68" s="870"/>
      <c r="K68" s="870"/>
      <c r="L68" s="870"/>
      <c r="M68" s="870"/>
      <c r="N68" s="870"/>
      <c r="O68" s="870"/>
      <c r="P68" s="871"/>
      <c r="Q68" s="872">
        <v>1046</v>
      </c>
      <c r="R68" s="866"/>
      <c r="S68" s="866"/>
      <c r="T68" s="866"/>
      <c r="U68" s="866"/>
      <c r="V68" s="866">
        <v>1043</v>
      </c>
      <c r="W68" s="866"/>
      <c r="X68" s="866"/>
      <c r="Y68" s="866"/>
      <c r="Z68" s="866"/>
      <c r="AA68" s="866">
        <v>3</v>
      </c>
      <c r="AB68" s="866"/>
      <c r="AC68" s="866"/>
      <c r="AD68" s="866"/>
      <c r="AE68" s="866"/>
      <c r="AF68" s="866">
        <v>3</v>
      </c>
      <c r="AG68" s="866"/>
      <c r="AH68" s="866"/>
      <c r="AI68" s="866"/>
      <c r="AJ68" s="866"/>
      <c r="AK68" s="866" t="s">
        <v>558</v>
      </c>
      <c r="AL68" s="866"/>
      <c r="AM68" s="866"/>
      <c r="AN68" s="866"/>
      <c r="AO68" s="866"/>
      <c r="AP68" s="866" t="s">
        <v>558</v>
      </c>
      <c r="AQ68" s="866"/>
      <c r="AR68" s="866"/>
      <c r="AS68" s="866"/>
      <c r="AT68" s="866"/>
      <c r="AU68" s="866" t="s">
        <v>558</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2">
      <c r="A69" s="226">
        <v>2</v>
      </c>
      <c r="B69" s="873" t="s">
        <v>550</v>
      </c>
      <c r="C69" s="874"/>
      <c r="D69" s="874"/>
      <c r="E69" s="874"/>
      <c r="F69" s="874"/>
      <c r="G69" s="874"/>
      <c r="H69" s="874"/>
      <c r="I69" s="874"/>
      <c r="J69" s="874"/>
      <c r="K69" s="874"/>
      <c r="L69" s="874"/>
      <c r="M69" s="874"/>
      <c r="N69" s="874"/>
      <c r="O69" s="874"/>
      <c r="P69" s="875"/>
      <c r="Q69" s="876">
        <v>127</v>
      </c>
      <c r="R69" s="830"/>
      <c r="S69" s="830"/>
      <c r="T69" s="830"/>
      <c r="U69" s="830"/>
      <c r="V69" s="830">
        <v>112</v>
      </c>
      <c r="W69" s="830"/>
      <c r="X69" s="830"/>
      <c r="Y69" s="830"/>
      <c r="Z69" s="830"/>
      <c r="AA69" s="830">
        <v>15</v>
      </c>
      <c r="AB69" s="830"/>
      <c r="AC69" s="830"/>
      <c r="AD69" s="830"/>
      <c r="AE69" s="830"/>
      <c r="AF69" s="830">
        <v>15</v>
      </c>
      <c r="AG69" s="830"/>
      <c r="AH69" s="830"/>
      <c r="AI69" s="830"/>
      <c r="AJ69" s="830"/>
      <c r="AK69" s="830">
        <v>48</v>
      </c>
      <c r="AL69" s="830"/>
      <c r="AM69" s="830"/>
      <c r="AN69" s="830"/>
      <c r="AO69" s="830"/>
      <c r="AP69" s="830" t="s">
        <v>558</v>
      </c>
      <c r="AQ69" s="830"/>
      <c r="AR69" s="830"/>
      <c r="AS69" s="830"/>
      <c r="AT69" s="830"/>
      <c r="AU69" s="830" t="s">
        <v>558</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2">
      <c r="A70" s="226">
        <v>3</v>
      </c>
      <c r="B70" s="873" t="s">
        <v>551</v>
      </c>
      <c r="C70" s="874"/>
      <c r="D70" s="874"/>
      <c r="E70" s="874"/>
      <c r="F70" s="874"/>
      <c r="G70" s="874"/>
      <c r="H70" s="874"/>
      <c r="I70" s="874"/>
      <c r="J70" s="874"/>
      <c r="K70" s="874"/>
      <c r="L70" s="874"/>
      <c r="M70" s="874"/>
      <c r="N70" s="874"/>
      <c r="O70" s="874"/>
      <c r="P70" s="875"/>
      <c r="Q70" s="876">
        <v>6413</v>
      </c>
      <c r="R70" s="830"/>
      <c r="S70" s="830"/>
      <c r="T70" s="830"/>
      <c r="U70" s="830"/>
      <c r="V70" s="830">
        <v>6154</v>
      </c>
      <c r="W70" s="830"/>
      <c r="X70" s="830"/>
      <c r="Y70" s="830"/>
      <c r="Z70" s="830"/>
      <c r="AA70" s="830">
        <v>259</v>
      </c>
      <c r="AB70" s="830"/>
      <c r="AC70" s="830"/>
      <c r="AD70" s="830"/>
      <c r="AE70" s="830"/>
      <c r="AF70" s="830">
        <v>259</v>
      </c>
      <c r="AG70" s="830"/>
      <c r="AH70" s="830"/>
      <c r="AI70" s="830"/>
      <c r="AJ70" s="830"/>
      <c r="AK70" s="830" t="s">
        <v>558</v>
      </c>
      <c r="AL70" s="830"/>
      <c r="AM70" s="830"/>
      <c r="AN70" s="830"/>
      <c r="AO70" s="830"/>
      <c r="AP70" s="830" t="s">
        <v>558</v>
      </c>
      <c r="AQ70" s="830"/>
      <c r="AR70" s="830"/>
      <c r="AS70" s="830"/>
      <c r="AT70" s="830"/>
      <c r="AU70" s="830" t="s">
        <v>558</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2">
      <c r="A71" s="226">
        <v>4</v>
      </c>
      <c r="B71" s="873" t="s">
        <v>552</v>
      </c>
      <c r="C71" s="874"/>
      <c r="D71" s="874"/>
      <c r="E71" s="874"/>
      <c r="F71" s="874"/>
      <c r="G71" s="874"/>
      <c r="H71" s="874"/>
      <c r="I71" s="874"/>
      <c r="J71" s="874"/>
      <c r="K71" s="874"/>
      <c r="L71" s="874"/>
      <c r="M71" s="874"/>
      <c r="N71" s="874"/>
      <c r="O71" s="874"/>
      <c r="P71" s="875"/>
      <c r="Q71" s="876">
        <v>30</v>
      </c>
      <c r="R71" s="830"/>
      <c r="S71" s="830"/>
      <c r="T71" s="830"/>
      <c r="U71" s="830"/>
      <c r="V71" s="830">
        <v>25</v>
      </c>
      <c r="W71" s="830"/>
      <c r="X71" s="830"/>
      <c r="Y71" s="830"/>
      <c r="Z71" s="830"/>
      <c r="AA71" s="830">
        <v>4</v>
      </c>
      <c r="AB71" s="830"/>
      <c r="AC71" s="830"/>
      <c r="AD71" s="830"/>
      <c r="AE71" s="830"/>
      <c r="AF71" s="830">
        <v>4</v>
      </c>
      <c r="AG71" s="830"/>
      <c r="AH71" s="830"/>
      <c r="AI71" s="830"/>
      <c r="AJ71" s="830"/>
      <c r="AK71" s="830">
        <v>8</v>
      </c>
      <c r="AL71" s="830"/>
      <c r="AM71" s="830"/>
      <c r="AN71" s="830"/>
      <c r="AO71" s="830"/>
      <c r="AP71" s="830" t="s">
        <v>558</v>
      </c>
      <c r="AQ71" s="830"/>
      <c r="AR71" s="830"/>
      <c r="AS71" s="830"/>
      <c r="AT71" s="830"/>
      <c r="AU71" s="830" t="s">
        <v>558</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2">
      <c r="A72" s="226">
        <v>5</v>
      </c>
      <c r="B72" s="873" t="s">
        <v>553</v>
      </c>
      <c r="C72" s="874"/>
      <c r="D72" s="874"/>
      <c r="E72" s="874"/>
      <c r="F72" s="874"/>
      <c r="G72" s="874"/>
      <c r="H72" s="874"/>
      <c r="I72" s="874"/>
      <c r="J72" s="874"/>
      <c r="K72" s="874"/>
      <c r="L72" s="874"/>
      <c r="M72" s="874"/>
      <c r="N72" s="874"/>
      <c r="O72" s="874"/>
      <c r="P72" s="875"/>
      <c r="Q72" s="876">
        <v>4538</v>
      </c>
      <c r="R72" s="830"/>
      <c r="S72" s="830"/>
      <c r="T72" s="830"/>
      <c r="U72" s="830"/>
      <c r="V72" s="830">
        <v>4385</v>
      </c>
      <c r="W72" s="830"/>
      <c r="X72" s="830"/>
      <c r="Y72" s="830"/>
      <c r="Z72" s="830"/>
      <c r="AA72" s="830">
        <v>153</v>
      </c>
      <c r="AB72" s="830"/>
      <c r="AC72" s="830"/>
      <c r="AD72" s="830"/>
      <c r="AE72" s="830"/>
      <c r="AF72" s="830">
        <v>153</v>
      </c>
      <c r="AG72" s="830"/>
      <c r="AH72" s="830"/>
      <c r="AI72" s="830"/>
      <c r="AJ72" s="830"/>
      <c r="AK72" s="830">
        <v>257</v>
      </c>
      <c r="AL72" s="830"/>
      <c r="AM72" s="830"/>
      <c r="AN72" s="830"/>
      <c r="AO72" s="830"/>
      <c r="AP72" s="830">
        <v>1192</v>
      </c>
      <c r="AQ72" s="830"/>
      <c r="AR72" s="830"/>
      <c r="AS72" s="830"/>
      <c r="AT72" s="830"/>
      <c r="AU72" s="830" t="s">
        <v>558</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2">
      <c r="A73" s="226">
        <v>6</v>
      </c>
      <c r="B73" s="873" t="s">
        <v>554</v>
      </c>
      <c r="C73" s="874"/>
      <c r="D73" s="874"/>
      <c r="E73" s="874"/>
      <c r="F73" s="874"/>
      <c r="G73" s="874"/>
      <c r="H73" s="874"/>
      <c r="I73" s="874"/>
      <c r="J73" s="874"/>
      <c r="K73" s="874"/>
      <c r="L73" s="874"/>
      <c r="M73" s="874"/>
      <c r="N73" s="874"/>
      <c r="O73" s="874"/>
      <c r="P73" s="875"/>
      <c r="Q73" s="876">
        <v>184</v>
      </c>
      <c r="R73" s="830"/>
      <c r="S73" s="830"/>
      <c r="T73" s="830"/>
      <c r="U73" s="830"/>
      <c r="V73" s="830">
        <v>168</v>
      </c>
      <c r="W73" s="830"/>
      <c r="X73" s="830"/>
      <c r="Y73" s="830"/>
      <c r="Z73" s="830"/>
      <c r="AA73" s="830">
        <v>16</v>
      </c>
      <c r="AB73" s="830"/>
      <c r="AC73" s="830"/>
      <c r="AD73" s="830"/>
      <c r="AE73" s="830"/>
      <c r="AF73" s="830">
        <v>16</v>
      </c>
      <c r="AG73" s="830"/>
      <c r="AH73" s="830"/>
      <c r="AI73" s="830"/>
      <c r="AJ73" s="830"/>
      <c r="AK73" s="830">
        <v>23</v>
      </c>
      <c r="AL73" s="830"/>
      <c r="AM73" s="830"/>
      <c r="AN73" s="830"/>
      <c r="AO73" s="830"/>
      <c r="AP73" s="830" t="s">
        <v>558</v>
      </c>
      <c r="AQ73" s="830"/>
      <c r="AR73" s="830"/>
      <c r="AS73" s="830"/>
      <c r="AT73" s="830"/>
      <c r="AU73" s="830" t="s">
        <v>558</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2">
      <c r="A74" s="226">
        <v>7</v>
      </c>
      <c r="B74" s="873" t="s">
        <v>555</v>
      </c>
      <c r="C74" s="874"/>
      <c r="D74" s="874"/>
      <c r="E74" s="874"/>
      <c r="F74" s="874"/>
      <c r="G74" s="874"/>
      <c r="H74" s="874"/>
      <c r="I74" s="874"/>
      <c r="J74" s="874"/>
      <c r="K74" s="874"/>
      <c r="L74" s="874"/>
      <c r="M74" s="874"/>
      <c r="N74" s="874"/>
      <c r="O74" s="874"/>
      <c r="P74" s="875"/>
      <c r="Q74" s="876">
        <v>2539</v>
      </c>
      <c r="R74" s="830"/>
      <c r="S74" s="830"/>
      <c r="T74" s="830"/>
      <c r="U74" s="830"/>
      <c r="V74" s="830">
        <v>2376</v>
      </c>
      <c r="W74" s="830"/>
      <c r="X74" s="830"/>
      <c r="Y74" s="830"/>
      <c r="Z74" s="830"/>
      <c r="AA74" s="830">
        <v>163</v>
      </c>
      <c r="AB74" s="830"/>
      <c r="AC74" s="830"/>
      <c r="AD74" s="830"/>
      <c r="AE74" s="830"/>
      <c r="AF74" s="830">
        <v>163</v>
      </c>
      <c r="AG74" s="830"/>
      <c r="AH74" s="830"/>
      <c r="AI74" s="830"/>
      <c r="AJ74" s="830"/>
      <c r="AK74" s="830">
        <v>175</v>
      </c>
      <c r="AL74" s="830"/>
      <c r="AM74" s="830"/>
      <c r="AN74" s="830"/>
      <c r="AO74" s="830"/>
      <c r="AP74" s="830" t="s">
        <v>558</v>
      </c>
      <c r="AQ74" s="830"/>
      <c r="AR74" s="830"/>
      <c r="AS74" s="830"/>
      <c r="AT74" s="830"/>
      <c r="AU74" s="830" t="s">
        <v>558</v>
      </c>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2">
      <c r="A75" s="226">
        <v>8</v>
      </c>
      <c r="B75" s="873" t="s">
        <v>556</v>
      </c>
      <c r="C75" s="874"/>
      <c r="D75" s="874"/>
      <c r="E75" s="874"/>
      <c r="F75" s="874"/>
      <c r="G75" s="874"/>
      <c r="H75" s="874"/>
      <c r="I75" s="874"/>
      <c r="J75" s="874"/>
      <c r="K75" s="874"/>
      <c r="L75" s="874"/>
      <c r="M75" s="874"/>
      <c r="N75" s="874"/>
      <c r="O75" s="874"/>
      <c r="P75" s="875"/>
      <c r="Q75" s="877">
        <v>335</v>
      </c>
      <c r="R75" s="878"/>
      <c r="S75" s="878"/>
      <c r="T75" s="878"/>
      <c r="U75" s="834"/>
      <c r="V75" s="879">
        <v>181</v>
      </c>
      <c r="W75" s="878"/>
      <c r="X75" s="878"/>
      <c r="Y75" s="878"/>
      <c r="Z75" s="834"/>
      <c r="AA75" s="879">
        <v>154</v>
      </c>
      <c r="AB75" s="878"/>
      <c r="AC75" s="878"/>
      <c r="AD75" s="878"/>
      <c r="AE75" s="834"/>
      <c r="AF75" s="879">
        <v>154</v>
      </c>
      <c r="AG75" s="878"/>
      <c r="AH75" s="878"/>
      <c r="AI75" s="878"/>
      <c r="AJ75" s="834"/>
      <c r="AK75" s="879">
        <v>162</v>
      </c>
      <c r="AL75" s="878"/>
      <c r="AM75" s="878"/>
      <c r="AN75" s="878"/>
      <c r="AO75" s="834"/>
      <c r="AP75" s="879" t="s">
        <v>558</v>
      </c>
      <c r="AQ75" s="878"/>
      <c r="AR75" s="878"/>
      <c r="AS75" s="878"/>
      <c r="AT75" s="834"/>
      <c r="AU75" s="879" t="s">
        <v>558</v>
      </c>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2">
      <c r="A76" s="226">
        <v>9</v>
      </c>
      <c r="B76" s="873" t="s">
        <v>557</v>
      </c>
      <c r="C76" s="874"/>
      <c r="D76" s="874"/>
      <c r="E76" s="874"/>
      <c r="F76" s="874"/>
      <c r="G76" s="874"/>
      <c r="H76" s="874"/>
      <c r="I76" s="874"/>
      <c r="J76" s="874"/>
      <c r="K76" s="874"/>
      <c r="L76" s="874"/>
      <c r="M76" s="874"/>
      <c r="N76" s="874"/>
      <c r="O76" s="874"/>
      <c r="P76" s="875"/>
      <c r="Q76" s="877">
        <v>166278</v>
      </c>
      <c r="R76" s="878"/>
      <c r="S76" s="878"/>
      <c r="T76" s="878"/>
      <c r="U76" s="834"/>
      <c r="V76" s="879">
        <v>162373</v>
      </c>
      <c r="W76" s="878"/>
      <c r="X76" s="878"/>
      <c r="Y76" s="878"/>
      <c r="Z76" s="834"/>
      <c r="AA76" s="879">
        <v>3905</v>
      </c>
      <c r="AB76" s="878"/>
      <c r="AC76" s="878"/>
      <c r="AD76" s="878"/>
      <c r="AE76" s="834"/>
      <c r="AF76" s="879">
        <v>3905</v>
      </c>
      <c r="AG76" s="878"/>
      <c r="AH76" s="878"/>
      <c r="AI76" s="878"/>
      <c r="AJ76" s="834"/>
      <c r="AK76" s="879">
        <v>1502</v>
      </c>
      <c r="AL76" s="878"/>
      <c r="AM76" s="878"/>
      <c r="AN76" s="878"/>
      <c r="AO76" s="834"/>
      <c r="AP76" s="879" t="s">
        <v>558</v>
      </c>
      <c r="AQ76" s="878"/>
      <c r="AR76" s="878"/>
      <c r="AS76" s="878"/>
      <c r="AT76" s="834"/>
      <c r="AU76" s="879" t="s">
        <v>558</v>
      </c>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2">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2">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2">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2">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2">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2">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2">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2">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2">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2">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2">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5">
      <c r="A88" s="228" t="s">
        <v>376</v>
      </c>
      <c r="B88" s="789" t="s">
        <v>399</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4672</v>
      </c>
      <c r="AG88" s="844"/>
      <c r="AH88" s="844"/>
      <c r="AI88" s="844"/>
      <c r="AJ88" s="844"/>
      <c r="AK88" s="841"/>
      <c r="AL88" s="841"/>
      <c r="AM88" s="841"/>
      <c r="AN88" s="841"/>
      <c r="AO88" s="841"/>
      <c r="AP88" s="844">
        <v>1192</v>
      </c>
      <c r="AQ88" s="844"/>
      <c r="AR88" s="844"/>
      <c r="AS88" s="844"/>
      <c r="AT88" s="844"/>
      <c r="AU88" s="844" t="s">
        <v>485</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789" t="s">
        <v>400</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c r="CS102" s="852"/>
      <c r="CT102" s="852"/>
      <c r="CU102" s="852"/>
      <c r="CV102" s="891"/>
      <c r="CW102" s="890"/>
      <c r="CX102" s="852"/>
      <c r="CY102" s="852"/>
      <c r="CZ102" s="852"/>
      <c r="DA102" s="891"/>
      <c r="DB102" s="890"/>
      <c r="DC102" s="852"/>
      <c r="DD102" s="852"/>
      <c r="DE102" s="852"/>
      <c r="DF102" s="891"/>
      <c r="DG102" s="890"/>
      <c r="DH102" s="852"/>
      <c r="DI102" s="852"/>
      <c r="DJ102" s="852"/>
      <c r="DK102" s="891"/>
      <c r="DL102" s="890"/>
      <c r="DM102" s="852"/>
      <c r="DN102" s="852"/>
      <c r="DO102" s="852"/>
      <c r="DP102" s="891"/>
      <c r="DQ102" s="890"/>
      <c r="DR102" s="852"/>
      <c r="DS102" s="852"/>
      <c r="DT102" s="852"/>
      <c r="DU102" s="891"/>
      <c r="DV102" s="789"/>
      <c r="DW102" s="790"/>
      <c r="DX102" s="790"/>
      <c r="DY102" s="790"/>
      <c r="DZ102" s="91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401</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402</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403</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404</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7" t="s">
        <v>405</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406</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2">
      <c r="A109" s="912" t="s">
        <v>407</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408</v>
      </c>
      <c r="AB109" s="893"/>
      <c r="AC109" s="893"/>
      <c r="AD109" s="893"/>
      <c r="AE109" s="894"/>
      <c r="AF109" s="892" t="s">
        <v>409</v>
      </c>
      <c r="AG109" s="893"/>
      <c r="AH109" s="893"/>
      <c r="AI109" s="893"/>
      <c r="AJ109" s="894"/>
      <c r="AK109" s="892" t="s">
        <v>294</v>
      </c>
      <c r="AL109" s="893"/>
      <c r="AM109" s="893"/>
      <c r="AN109" s="893"/>
      <c r="AO109" s="894"/>
      <c r="AP109" s="892" t="s">
        <v>410</v>
      </c>
      <c r="AQ109" s="893"/>
      <c r="AR109" s="893"/>
      <c r="AS109" s="893"/>
      <c r="AT109" s="895"/>
      <c r="AU109" s="912" t="s">
        <v>407</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408</v>
      </c>
      <c r="BR109" s="893"/>
      <c r="BS109" s="893"/>
      <c r="BT109" s="893"/>
      <c r="BU109" s="894"/>
      <c r="BV109" s="892" t="s">
        <v>409</v>
      </c>
      <c r="BW109" s="893"/>
      <c r="BX109" s="893"/>
      <c r="BY109" s="893"/>
      <c r="BZ109" s="894"/>
      <c r="CA109" s="892" t="s">
        <v>294</v>
      </c>
      <c r="CB109" s="893"/>
      <c r="CC109" s="893"/>
      <c r="CD109" s="893"/>
      <c r="CE109" s="894"/>
      <c r="CF109" s="913" t="s">
        <v>410</v>
      </c>
      <c r="CG109" s="913"/>
      <c r="CH109" s="913"/>
      <c r="CI109" s="913"/>
      <c r="CJ109" s="913"/>
      <c r="CK109" s="892" t="s">
        <v>411</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408</v>
      </c>
      <c r="DH109" s="893"/>
      <c r="DI109" s="893"/>
      <c r="DJ109" s="893"/>
      <c r="DK109" s="894"/>
      <c r="DL109" s="892" t="s">
        <v>409</v>
      </c>
      <c r="DM109" s="893"/>
      <c r="DN109" s="893"/>
      <c r="DO109" s="893"/>
      <c r="DP109" s="894"/>
      <c r="DQ109" s="892" t="s">
        <v>294</v>
      </c>
      <c r="DR109" s="893"/>
      <c r="DS109" s="893"/>
      <c r="DT109" s="893"/>
      <c r="DU109" s="894"/>
      <c r="DV109" s="892" t="s">
        <v>410</v>
      </c>
      <c r="DW109" s="893"/>
      <c r="DX109" s="893"/>
      <c r="DY109" s="893"/>
      <c r="DZ109" s="895"/>
    </row>
    <row r="110" spans="1:131" s="218" customFormat="1" ht="26.25" customHeight="1" x14ac:dyDescent="0.2">
      <c r="A110" s="896" t="s">
        <v>412</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359266</v>
      </c>
      <c r="AB110" s="900"/>
      <c r="AC110" s="900"/>
      <c r="AD110" s="900"/>
      <c r="AE110" s="901"/>
      <c r="AF110" s="902">
        <v>355047</v>
      </c>
      <c r="AG110" s="900"/>
      <c r="AH110" s="900"/>
      <c r="AI110" s="900"/>
      <c r="AJ110" s="901"/>
      <c r="AK110" s="902">
        <v>352496</v>
      </c>
      <c r="AL110" s="900"/>
      <c r="AM110" s="900"/>
      <c r="AN110" s="900"/>
      <c r="AO110" s="901"/>
      <c r="AP110" s="903">
        <v>15.6</v>
      </c>
      <c r="AQ110" s="904"/>
      <c r="AR110" s="904"/>
      <c r="AS110" s="904"/>
      <c r="AT110" s="905"/>
      <c r="AU110" s="906" t="s">
        <v>69</v>
      </c>
      <c r="AV110" s="907"/>
      <c r="AW110" s="907"/>
      <c r="AX110" s="907"/>
      <c r="AY110" s="907"/>
      <c r="AZ110" s="929" t="s">
        <v>413</v>
      </c>
      <c r="BA110" s="897"/>
      <c r="BB110" s="897"/>
      <c r="BC110" s="897"/>
      <c r="BD110" s="897"/>
      <c r="BE110" s="897"/>
      <c r="BF110" s="897"/>
      <c r="BG110" s="897"/>
      <c r="BH110" s="897"/>
      <c r="BI110" s="897"/>
      <c r="BJ110" s="897"/>
      <c r="BK110" s="897"/>
      <c r="BL110" s="897"/>
      <c r="BM110" s="897"/>
      <c r="BN110" s="897"/>
      <c r="BO110" s="897"/>
      <c r="BP110" s="898"/>
      <c r="BQ110" s="930">
        <v>2894692</v>
      </c>
      <c r="BR110" s="931"/>
      <c r="BS110" s="931"/>
      <c r="BT110" s="931"/>
      <c r="BU110" s="931"/>
      <c r="BV110" s="931">
        <v>2809096</v>
      </c>
      <c r="BW110" s="931"/>
      <c r="BX110" s="931"/>
      <c r="BY110" s="931"/>
      <c r="BZ110" s="931"/>
      <c r="CA110" s="931">
        <v>3020480</v>
      </c>
      <c r="CB110" s="931"/>
      <c r="CC110" s="931"/>
      <c r="CD110" s="931"/>
      <c r="CE110" s="931"/>
      <c r="CF110" s="944">
        <v>133.4</v>
      </c>
      <c r="CG110" s="945"/>
      <c r="CH110" s="945"/>
      <c r="CI110" s="945"/>
      <c r="CJ110" s="945"/>
      <c r="CK110" s="946" t="s">
        <v>414</v>
      </c>
      <c r="CL110" s="947"/>
      <c r="CM110" s="929" t="s">
        <v>415</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2">
      <c r="A111" s="934" t="s">
        <v>416</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417</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418</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2">
      <c r="A112" s="952" t="s">
        <v>419</v>
      </c>
      <c r="B112" s="953"/>
      <c r="C112" s="923" t="s">
        <v>420</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421</v>
      </c>
      <c r="BA112" s="923"/>
      <c r="BB112" s="923"/>
      <c r="BC112" s="923"/>
      <c r="BD112" s="923"/>
      <c r="BE112" s="923"/>
      <c r="BF112" s="923"/>
      <c r="BG112" s="923"/>
      <c r="BH112" s="923"/>
      <c r="BI112" s="923"/>
      <c r="BJ112" s="923"/>
      <c r="BK112" s="923"/>
      <c r="BL112" s="923"/>
      <c r="BM112" s="923"/>
      <c r="BN112" s="923"/>
      <c r="BO112" s="923"/>
      <c r="BP112" s="924"/>
      <c r="BQ112" s="925">
        <v>716991</v>
      </c>
      <c r="BR112" s="926"/>
      <c r="BS112" s="926"/>
      <c r="BT112" s="926"/>
      <c r="BU112" s="926"/>
      <c r="BV112" s="926">
        <v>700437</v>
      </c>
      <c r="BW112" s="926"/>
      <c r="BX112" s="926"/>
      <c r="BY112" s="926"/>
      <c r="BZ112" s="926"/>
      <c r="CA112" s="926">
        <v>789325</v>
      </c>
      <c r="CB112" s="926"/>
      <c r="CC112" s="926"/>
      <c r="CD112" s="926"/>
      <c r="CE112" s="926"/>
      <c r="CF112" s="920">
        <v>34.9</v>
      </c>
      <c r="CG112" s="921"/>
      <c r="CH112" s="921"/>
      <c r="CI112" s="921"/>
      <c r="CJ112" s="921"/>
      <c r="CK112" s="948"/>
      <c r="CL112" s="949"/>
      <c r="CM112" s="922" t="s">
        <v>422</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2">
      <c r="A113" s="954"/>
      <c r="B113" s="955"/>
      <c r="C113" s="923" t="s">
        <v>423</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90060</v>
      </c>
      <c r="AB113" s="938"/>
      <c r="AC113" s="938"/>
      <c r="AD113" s="938"/>
      <c r="AE113" s="939"/>
      <c r="AF113" s="940">
        <v>81518</v>
      </c>
      <c r="AG113" s="938"/>
      <c r="AH113" s="938"/>
      <c r="AI113" s="938"/>
      <c r="AJ113" s="939"/>
      <c r="AK113" s="940">
        <v>76424</v>
      </c>
      <c r="AL113" s="938"/>
      <c r="AM113" s="938"/>
      <c r="AN113" s="938"/>
      <c r="AO113" s="939"/>
      <c r="AP113" s="941">
        <v>3.4</v>
      </c>
      <c r="AQ113" s="942"/>
      <c r="AR113" s="942"/>
      <c r="AS113" s="942"/>
      <c r="AT113" s="943"/>
      <c r="AU113" s="908"/>
      <c r="AV113" s="909"/>
      <c r="AW113" s="909"/>
      <c r="AX113" s="909"/>
      <c r="AY113" s="909"/>
      <c r="AZ113" s="922" t="s">
        <v>424</v>
      </c>
      <c r="BA113" s="923"/>
      <c r="BB113" s="923"/>
      <c r="BC113" s="923"/>
      <c r="BD113" s="923"/>
      <c r="BE113" s="923"/>
      <c r="BF113" s="923"/>
      <c r="BG113" s="923"/>
      <c r="BH113" s="923"/>
      <c r="BI113" s="923"/>
      <c r="BJ113" s="923"/>
      <c r="BK113" s="923"/>
      <c r="BL113" s="923"/>
      <c r="BM113" s="923"/>
      <c r="BN113" s="923"/>
      <c r="BO113" s="923"/>
      <c r="BP113" s="924"/>
      <c r="BQ113" s="925" t="s">
        <v>122</v>
      </c>
      <c r="BR113" s="926"/>
      <c r="BS113" s="926"/>
      <c r="BT113" s="926"/>
      <c r="BU113" s="926"/>
      <c r="BV113" s="926" t="s">
        <v>122</v>
      </c>
      <c r="BW113" s="926"/>
      <c r="BX113" s="926"/>
      <c r="BY113" s="926"/>
      <c r="BZ113" s="926"/>
      <c r="CA113" s="926">
        <v>5831</v>
      </c>
      <c r="CB113" s="926"/>
      <c r="CC113" s="926"/>
      <c r="CD113" s="926"/>
      <c r="CE113" s="926"/>
      <c r="CF113" s="920">
        <v>0.3</v>
      </c>
      <c r="CG113" s="921"/>
      <c r="CH113" s="921"/>
      <c r="CI113" s="921"/>
      <c r="CJ113" s="921"/>
      <c r="CK113" s="948"/>
      <c r="CL113" s="949"/>
      <c r="CM113" s="922" t="s">
        <v>425</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2">
      <c r="A114" s="954"/>
      <c r="B114" s="955"/>
      <c r="C114" s="923" t="s">
        <v>426</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5537</v>
      </c>
      <c r="AB114" s="959"/>
      <c r="AC114" s="959"/>
      <c r="AD114" s="959"/>
      <c r="AE114" s="960"/>
      <c r="AF114" s="961">
        <v>5594</v>
      </c>
      <c r="AG114" s="959"/>
      <c r="AH114" s="959"/>
      <c r="AI114" s="959"/>
      <c r="AJ114" s="960"/>
      <c r="AK114" s="961">
        <v>3861</v>
      </c>
      <c r="AL114" s="959"/>
      <c r="AM114" s="959"/>
      <c r="AN114" s="959"/>
      <c r="AO114" s="960"/>
      <c r="AP114" s="962">
        <v>0.2</v>
      </c>
      <c r="AQ114" s="963"/>
      <c r="AR114" s="963"/>
      <c r="AS114" s="963"/>
      <c r="AT114" s="964"/>
      <c r="AU114" s="908"/>
      <c r="AV114" s="909"/>
      <c r="AW114" s="909"/>
      <c r="AX114" s="909"/>
      <c r="AY114" s="909"/>
      <c r="AZ114" s="922" t="s">
        <v>427</v>
      </c>
      <c r="BA114" s="923"/>
      <c r="BB114" s="923"/>
      <c r="BC114" s="923"/>
      <c r="BD114" s="923"/>
      <c r="BE114" s="923"/>
      <c r="BF114" s="923"/>
      <c r="BG114" s="923"/>
      <c r="BH114" s="923"/>
      <c r="BI114" s="923"/>
      <c r="BJ114" s="923"/>
      <c r="BK114" s="923"/>
      <c r="BL114" s="923"/>
      <c r="BM114" s="923"/>
      <c r="BN114" s="923"/>
      <c r="BO114" s="923"/>
      <c r="BP114" s="924"/>
      <c r="BQ114" s="925">
        <v>267930</v>
      </c>
      <c r="BR114" s="926"/>
      <c r="BS114" s="926"/>
      <c r="BT114" s="926"/>
      <c r="BU114" s="926"/>
      <c r="BV114" s="926">
        <v>258538</v>
      </c>
      <c r="BW114" s="926"/>
      <c r="BX114" s="926"/>
      <c r="BY114" s="926"/>
      <c r="BZ114" s="926"/>
      <c r="CA114" s="926">
        <v>241316</v>
      </c>
      <c r="CB114" s="926"/>
      <c r="CC114" s="926"/>
      <c r="CD114" s="926"/>
      <c r="CE114" s="926"/>
      <c r="CF114" s="920">
        <v>10.7</v>
      </c>
      <c r="CG114" s="921"/>
      <c r="CH114" s="921"/>
      <c r="CI114" s="921"/>
      <c r="CJ114" s="921"/>
      <c r="CK114" s="948"/>
      <c r="CL114" s="949"/>
      <c r="CM114" s="922" t="s">
        <v>428</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2">
      <c r="A115" s="954"/>
      <c r="B115" s="955"/>
      <c r="C115" s="923" t="s">
        <v>429</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47</v>
      </c>
      <c r="AB115" s="938"/>
      <c r="AC115" s="938"/>
      <c r="AD115" s="938"/>
      <c r="AE115" s="939"/>
      <c r="AF115" s="940">
        <v>131</v>
      </c>
      <c r="AG115" s="938"/>
      <c r="AH115" s="938"/>
      <c r="AI115" s="938"/>
      <c r="AJ115" s="939"/>
      <c r="AK115" s="940">
        <v>557</v>
      </c>
      <c r="AL115" s="938"/>
      <c r="AM115" s="938"/>
      <c r="AN115" s="938"/>
      <c r="AO115" s="939"/>
      <c r="AP115" s="941">
        <v>0</v>
      </c>
      <c r="AQ115" s="942"/>
      <c r="AR115" s="942"/>
      <c r="AS115" s="942"/>
      <c r="AT115" s="943"/>
      <c r="AU115" s="908"/>
      <c r="AV115" s="909"/>
      <c r="AW115" s="909"/>
      <c r="AX115" s="909"/>
      <c r="AY115" s="909"/>
      <c r="AZ115" s="922" t="s">
        <v>430</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431</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2">
      <c r="A116" s="956"/>
      <c r="B116" s="957"/>
      <c r="C116" s="965" t="s">
        <v>432</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t="s">
        <v>122</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433</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434</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2">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435</v>
      </c>
      <c r="Z117" s="894"/>
      <c r="AA117" s="978">
        <v>454910</v>
      </c>
      <c r="AB117" s="979"/>
      <c r="AC117" s="979"/>
      <c r="AD117" s="979"/>
      <c r="AE117" s="980"/>
      <c r="AF117" s="981">
        <v>442290</v>
      </c>
      <c r="AG117" s="979"/>
      <c r="AH117" s="979"/>
      <c r="AI117" s="979"/>
      <c r="AJ117" s="980"/>
      <c r="AK117" s="981">
        <v>433338</v>
      </c>
      <c r="AL117" s="979"/>
      <c r="AM117" s="979"/>
      <c r="AN117" s="979"/>
      <c r="AO117" s="980"/>
      <c r="AP117" s="982"/>
      <c r="AQ117" s="983"/>
      <c r="AR117" s="983"/>
      <c r="AS117" s="983"/>
      <c r="AT117" s="984"/>
      <c r="AU117" s="908"/>
      <c r="AV117" s="909"/>
      <c r="AW117" s="909"/>
      <c r="AX117" s="909"/>
      <c r="AY117" s="909"/>
      <c r="AZ117" s="974" t="s">
        <v>436</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437</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2">
      <c r="A118" s="912" t="s">
        <v>411</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408</v>
      </c>
      <c r="AB118" s="893"/>
      <c r="AC118" s="893"/>
      <c r="AD118" s="893"/>
      <c r="AE118" s="894"/>
      <c r="AF118" s="892" t="s">
        <v>409</v>
      </c>
      <c r="AG118" s="893"/>
      <c r="AH118" s="893"/>
      <c r="AI118" s="893"/>
      <c r="AJ118" s="894"/>
      <c r="AK118" s="892" t="s">
        <v>294</v>
      </c>
      <c r="AL118" s="893"/>
      <c r="AM118" s="893"/>
      <c r="AN118" s="893"/>
      <c r="AO118" s="894"/>
      <c r="AP118" s="970" t="s">
        <v>410</v>
      </c>
      <c r="AQ118" s="971"/>
      <c r="AR118" s="971"/>
      <c r="AS118" s="971"/>
      <c r="AT118" s="972"/>
      <c r="AU118" s="908"/>
      <c r="AV118" s="909"/>
      <c r="AW118" s="909"/>
      <c r="AX118" s="909"/>
      <c r="AY118" s="909"/>
      <c r="AZ118" s="973" t="s">
        <v>438</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439</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2">
      <c r="A119" s="1056" t="s">
        <v>414</v>
      </c>
      <c r="B119" s="947"/>
      <c r="C119" s="929" t="s">
        <v>415</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440</v>
      </c>
      <c r="BP119" s="1005"/>
      <c r="BQ119" s="999">
        <v>3879613</v>
      </c>
      <c r="BR119" s="1000"/>
      <c r="BS119" s="1000"/>
      <c r="BT119" s="1000"/>
      <c r="BU119" s="1000"/>
      <c r="BV119" s="1000">
        <v>3768071</v>
      </c>
      <c r="BW119" s="1000"/>
      <c r="BX119" s="1000"/>
      <c r="BY119" s="1000"/>
      <c r="BZ119" s="1000"/>
      <c r="CA119" s="1000">
        <v>4056952</v>
      </c>
      <c r="CB119" s="1000"/>
      <c r="CC119" s="1000"/>
      <c r="CD119" s="1000"/>
      <c r="CE119" s="1000"/>
      <c r="CF119" s="1001"/>
      <c r="CG119" s="1002"/>
      <c r="CH119" s="1002"/>
      <c r="CI119" s="1002"/>
      <c r="CJ119" s="1003"/>
      <c r="CK119" s="950"/>
      <c r="CL119" s="951"/>
      <c r="CM119" s="973" t="s">
        <v>441</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2">
      <c r="A120" s="1057"/>
      <c r="B120" s="949"/>
      <c r="C120" s="922" t="s">
        <v>418</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442</v>
      </c>
      <c r="AV120" s="992"/>
      <c r="AW120" s="992"/>
      <c r="AX120" s="992"/>
      <c r="AY120" s="993"/>
      <c r="AZ120" s="929" t="s">
        <v>443</v>
      </c>
      <c r="BA120" s="897"/>
      <c r="BB120" s="897"/>
      <c r="BC120" s="897"/>
      <c r="BD120" s="897"/>
      <c r="BE120" s="897"/>
      <c r="BF120" s="897"/>
      <c r="BG120" s="897"/>
      <c r="BH120" s="897"/>
      <c r="BI120" s="897"/>
      <c r="BJ120" s="897"/>
      <c r="BK120" s="897"/>
      <c r="BL120" s="897"/>
      <c r="BM120" s="897"/>
      <c r="BN120" s="897"/>
      <c r="BO120" s="897"/>
      <c r="BP120" s="898"/>
      <c r="BQ120" s="930">
        <v>2907743</v>
      </c>
      <c r="BR120" s="931"/>
      <c r="BS120" s="931"/>
      <c r="BT120" s="931"/>
      <c r="BU120" s="931"/>
      <c r="BV120" s="931">
        <v>3129911</v>
      </c>
      <c r="BW120" s="931"/>
      <c r="BX120" s="931"/>
      <c r="BY120" s="931"/>
      <c r="BZ120" s="931"/>
      <c r="CA120" s="931">
        <v>3176728</v>
      </c>
      <c r="CB120" s="931"/>
      <c r="CC120" s="931"/>
      <c r="CD120" s="931"/>
      <c r="CE120" s="931"/>
      <c r="CF120" s="944">
        <v>140.30000000000001</v>
      </c>
      <c r="CG120" s="945"/>
      <c r="CH120" s="945"/>
      <c r="CI120" s="945"/>
      <c r="CJ120" s="945"/>
      <c r="CK120" s="1006" t="s">
        <v>444</v>
      </c>
      <c r="CL120" s="1007"/>
      <c r="CM120" s="1007"/>
      <c r="CN120" s="1007"/>
      <c r="CO120" s="1008"/>
      <c r="CP120" s="1014" t="s">
        <v>393</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v>486026</v>
      </c>
      <c r="DR120" s="931"/>
      <c r="DS120" s="931"/>
      <c r="DT120" s="931"/>
      <c r="DU120" s="931"/>
      <c r="DV120" s="932">
        <v>21.5</v>
      </c>
      <c r="DW120" s="932"/>
      <c r="DX120" s="932"/>
      <c r="DY120" s="932"/>
      <c r="DZ120" s="933"/>
    </row>
    <row r="121" spans="1:130" s="218" customFormat="1" ht="26.25" customHeight="1" x14ac:dyDescent="0.2">
      <c r="A121" s="1057"/>
      <c r="B121" s="949"/>
      <c r="C121" s="974" t="s">
        <v>445</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446</v>
      </c>
      <c r="BA121" s="923"/>
      <c r="BB121" s="923"/>
      <c r="BC121" s="923"/>
      <c r="BD121" s="923"/>
      <c r="BE121" s="923"/>
      <c r="BF121" s="923"/>
      <c r="BG121" s="923"/>
      <c r="BH121" s="923"/>
      <c r="BI121" s="923"/>
      <c r="BJ121" s="923"/>
      <c r="BK121" s="923"/>
      <c r="BL121" s="923"/>
      <c r="BM121" s="923"/>
      <c r="BN121" s="923"/>
      <c r="BO121" s="923"/>
      <c r="BP121" s="924"/>
      <c r="BQ121" s="925" t="s">
        <v>122</v>
      </c>
      <c r="BR121" s="926"/>
      <c r="BS121" s="926"/>
      <c r="BT121" s="926"/>
      <c r="BU121" s="926"/>
      <c r="BV121" s="926" t="s">
        <v>122</v>
      </c>
      <c r="BW121" s="926"/>
      <c r="BX121" s="926"/>
      <c r="BY121" s="926"/>
      <c r="BZ121" s="926"/>
      <c r="CA121" s="926" t="s">
        <v>122</v>
      </c>
      <c r="CB121" s="926"/>
      <c r="CC121" s="926"/>
      <c r="CD121" s="926"/>
      <c r="CE121" s="926"/>
      <c r="CF121" s="920" t="s">
        <v>122</v>
      </c>
      <c r="CG121" s="921"/>
      <c r="CH121" s="921"/>
      <c r="CI121" s="921"/>
      <c r="CJ121" s="921"/>
      <c r="CK121" s="1009"/>
      <c r="CL121" s="1010"/>
      <c r="CM121" s="1010"/>
      <c r="CN121" s="1010"/>
      <c r="CO121" s="1011"/>
      <c r="CP121" s="1019" t="s">
        <v>391</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v>303299</v>
      </c>
      <c r="DR121" s="926"/>
      <c r="DS121" s="926"/>
      <c r="DT121" s="926"/>
      <c r="DU121" s="926"/>
      <c r="DV121" s="927">
        <v>13.4</v>
      </c>
      <c r="DW121" s="927"/>
      <c r="DX121" s="927"/>
      <c r="DY121" s="927"/>
      <c r="DZ121" s="928"/>
    </row>
    <row r="122" spans="1:130" s="218" customFormat="1" ht="26.25" customHeight="1" x14ac:dyDescent="0.2">
      <c r="A122" s="1057"/>
      <c r="B122" s="949"/>
      <c r="C122" s="922" t="s">
        <v>428</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447</v>
      </c>
      <c r="BA122" s="965"/>
      <c r="BB122" s="965"/>
      <c r="BC122" s="965"/>
      <c r="BD122" s="965"/>
      <c r="BE122" s="965"/>
      <c r="BF122" s="965"/>
      <c r="BG122" s="965"/>
      <c r="BH122" s="965"/>
      <c r="BI122" s="965"/>
      <c r="BJ122" s="965"/>
      <c r="BK122" s="965"/>
      <c r="BL122" s="965"/>
      <c r="BM122" s="965"/>
      <c r="BN122" s="965"/>
      <c r="BO122" s="965"/>
      <c r="BP122" s="966"/>
      <c r="BQ122" s="999">
        <v>2554724</v>
      </c>
      <c r="BR122" s="1000"/>
      <c r="BS122" s="1000"/>
      <c r="BT122" s="1000"/>
      <c r="BU122" s="1000"/>
      <c r="BV122" s="1000">
        <v>2500163</v>
      </c>
      <c r="BW122" s="1000"/>
      <c r="BX122" s="1000"/>
      <c r="BY122" s="1000"/>
      <c r="BZ122" s="1000"/>
      <c r="CA122" s="1000">
        <v>2578110</v>
      </c>
      <c r="CB122" s="1000"/>
      <c r="CC122" s="1000"/>
      <c r="CD122" s="1000"/>
      <c r="CE122" s="1000"/>
      <c r="CF122" s="1017">
        <v>113.8</v>
      </c>
      <c r="CG122" s="1018"/>
      <c r="CH122" s="1018"/>
      <c r="CI122" s="1018"/>
      <c r="CJ122" s="1018"/>
      <c r="CK122" s="1009"/>
      <c r="CL122" s="1010"/>
      <c r="CM122" s="1010"/>
      <c r="CN122" s="1010"/>
      <c r="CO122" s="1011"/>
      <c r="CP122" s="1019" t="s">
        <v>389</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t="s">
        <v>122</v>
      </c>
      <c r="DR122" s="926"/>
      <c r="DS122" s="926"/>
      <c r="DT122" s="926"/>
      <c r="DU122" s="926"/>
      <c r="DV122" s="927" t="s">
        <v>122</v>
      </c>
      <c r="DW122" s="927"/>
      <c r="DX122" s="927"/>
      <c r="DY122" s="927"/>
      <c r="DZ122" s="928"/>
    </row>
    <row r="123" spans="1:130" s="218" customFormat="1" ht="26.25" customHeight="1" x14ac:dyDescent="0.2">
      <c r="A123" s="1057"/>
      <c r="B123" s="949"/>
      <c r="C123" s="922" t="s">
        <v>434</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448</v>
      </c>
      <c r="BP123" s="1005"/>
      <c r="BQ123" s="1063">
        <v>5462467</v>
      </c>
      <c r="BR123" s="1064"/>
      <c r="BS123" s="1064"/>
      <c r="BT123" s="1064"/>
      <c r="BU123" s="1064"/>
      <c r="BV123" s="1064">
        <v>5630074</v>
      </c>
      <c r="BW123" s="1064"/>
      <c r="BX123" s="1064"/>
      <c r="BY123" s="1064"/>
      <c r="BZ123" s="1064"/>
      <c r="CA123" s="1064">
        <v>5754838</v>
      </c>
      <c r="CB123" s="1064"/>
      <c r="CC123" s="1064"/>
      <c r="CD123" s="1064"/>
      <c r="CE123" s="1064"/>
      <c r="CF123" s="1001"/>
      <c r="CG123" s="1002"/>
      <c r="CH123" s="1002"/>
      <c r="CI123" s="1002"/>
      <c r="CJ123" s="1003"/>
      <c r="CK123" s="1009"/>
      <c r="CL123" s="1010"/>
      <c r="CM123" s="1010"/>
      <c r="CN123" s="1010"/>
      <c r="CO123" s="1011"/>
      <c r="CP123" s="1019" t="s">
        <v>390</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5">
      <c r="A124" s="1057"/>
      <c r="B124" s="949"/>
      <c r="C124" s="922" t="s">
        <v>437</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449</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122</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450</v>
      </c>
      <c r="CQ124" s="1020"/>
      <c r="CR124" s="1020"/>
      <c r="CS124" s="1020"/>
      <c r="CT124" s="1020"/>
      <c r="CU124" s="1020"/>
      <c r="CV124" s="1020"/>
      <c r="CW124" s="1020"/>
      <c r="CX124" s="1020"/>
      <c r="CY124" s="1020"/>
      <c r="CZ124" s="1020"/>
      <c r="DA124" s="1020"/>
      <c r="DB124" s="1020"/>
      <c r="DC124" s="1020"/>
      <c r="DD124" s="1020"/>
      <c r="DE124" s="1020"/>
      <c r="DF124" s="1021"/>
      <c r="DG124" s="1004">
        <v>716991</v>
      </c>
      <c r="DH124" s="986"/>
      <c r="DI124" s="986"/>
      <c r="DJ124" s="986"/>
      <c r="DK124" s="987"/>
      <c r="DL124" s="985">
        <v>700437</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2">
      <c r="A125" s="1057"/>
      <c r="B125" s="949"/>
      <c r="C125" s="922" t="s">
        <v>439</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451</v>
      </c>
      <c r="CL125" s="1007"/>
      <c r="CM125" s="1007"/>
      <c r="CN125" s="1007"/>
      <c r="CO125" s="1008"/>
      <c r="CP125" s="929" t="s">
        <v>452</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5">
      <c r="A126" s="1057"/>
      <c r="B126" s="949"/>
      <c r="C126" s="922" t="s">
        <v>441</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453</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2">
      <c r="A127" s="1058"/>
      <c r="B127" s="951"/>
      <c r="C127" s="973" t="s">
        <v>454</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v>47</v>
      </c>
      <c r="AB127" s="959"/>
      <c r="AC127" s="959"/>
      <c r="AD127" s="959"/>
      <c r="AE127" s="960"/>
      <c r="AF127" s="961">
        <v>131</v>
      </c>
      <c r="AG127" s="959"/>
      <c r="AH127" s="959"/>
      <c r="AI127" s="959"/>
      <c r="AJ127" s="960"/>
      <c r="AK127" s="961">
        <v>557</v>
      </c>
      <c r="AL127" s="959"/>
      <c r="AM127" s="959"/>
      <c r="AN127" s="959"/>
      <c r="AO127" s="960"/>
      <c r="AP127" s="962">
        <v>0</v>
      </c>
      <c r="AQ127" s="963"/>
      <c r="AR127" s="963"/>
      <c r="AS127" s="963"/>
      <c r="AT127" s="964"/>
      <c r="AU127" s="220"/>
      <c r="AV127" s="220"/>
      <c r="AW127" s="220"/>
      <c r="AX127" s="1031" t="s">
        <v>455</v>
      </c>
      <c r="AY127" s="1032"/>
      <c r="AZ127" s="1032"/>
      <c r="BA127" s="1032"/>
      <c r="BB127" s="1032"/>
      <c r="BC127" s="1032"/>
      <c r="BD127" s="1032"/>
      <c r="BE127" s="1033"/>
      <c r="BF127" s="1034" t="s">
        <v>456</v>
      </c>
      <c r="BG127" s="1032"/>
      <c r="BH127" s="1032"/>
      <c r="BI127" s="1032"/>
      <c r="BJ127" s="1032"/>
      <c r="BK127" s="1032"/>
      <c r="BL127" s="1033"/>
      <c r="BM127" s="1034" t="s">
        <v>457</v>
      </c>
      <c r="BN127" s="1032"/>
      <c r="BO127" s="1032"/>
      <c r="BP127" s="1032"/>
      <c r="BQ127" s="1032"/>
      <c r="BR127" s="1032"/>
      <c r="BS127" s="1033"/>
      <c r="BT127" s="1034" t="s">
        <v>458</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459</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5">
      <c r="A128" s="1041" t="s">
        <v>460</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461</v>
      </c>
      <c r="X128" s="1043"/>
      <c r="Y128" s="1043"/>
      <c r="Z128" s="1044"/>
      <c r="AA128" s="1045" t="s">
        <v>122</v>
      </c>
      <c r="AB128" s="1046"/>
      <c r="AC128" s="1046"/>
      <c r="AD128" s="1046"/>
      <c r="AE128" s="1047"/>
      <c r="AF128" s="1048" t="s">
        <v>122</v>
      </c>
      <c r="AG128" s="1046"/>
      <c r="AH128" s="1046"/>
      <c r="AI128" s="1046"/>
      <c r="AJ128" s="1047"/>
      <c r="AK128" s="1048" t="s">
        <v>122</v>
      </c>
      <c r="AL128" s="1046"/>
      <c r="AM128" s="1046"/>
      <c r="AN128" s="1046"/>
      <c r="AO128" s="1047"/>
      <c r="AP128" s="1049"/>
      <c r="AQ128" s="1050"/>
      <c r="AR128" s="1050"/>
      <c r="AS128" s="1050"/>
      <c r="AT128" s="1051"/>
      <c r="AU128" s="220"/>
      <c r="AV128" s="220"/>
      <c r="AW128" s="220"/>
      <c r="AX128" s="896" t="s">
        <v>462</v>
      </c>
      <c r="AY128" s="897"/>
      <c r="AZ128" s="897"/>
      <c r="BA128" s="897"/>
      <c r="BB128" s="897"/>
      <c r="BC128" s="897"/>
      <c r="BD128" s="897"/>
      <c r="BE128" s="898"/>
      <c r="BF128" s="1052" t="s">
        <v>122</v>
      </c>
      <c r="BG128" s="1053"/>
      <c r="BH128" s="1053"/>
      <c r="BI128" s="1053"/>
      <c r="BJ128" s="1053"/>
      <c r="BK128" s="1053"/>
      <c r="BL128" s="1054"/>
      <c r="BM128" s="1052">
        <v>15</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463</v>
      </c>
      <c r="CQ128" s="726"/>
      <c r="CR128" s="726"/>
      <c r="CS128" s="726"/>
      <c r="CT128" s="726"/>
      <c r="CU128" s="726"/>
      <c r="CV128" s="726"/>
      <c r="CW128" s="726"/>
      <c r="CX128" s="726"/>
      <c r="CY128" s="726"/>
      <c r="CZ128" s="726"/>
      <c r="DA128" s="726"/>
      <c r="DB128" s="726"/>
      <c r="DC128" s="726"/>
      <c r="DD128" s="726"/>
      <c r="DE128" s="726"/>
      <c r="DF128" s="1036"/>
      <c r="DG128" s="1037" t="s">
        <v>122</v>
      </c>
      <c r="DH128" s="1038"/>
      <c r="DI128" s="1038"/>
      <c r="DJ128" s="1038"/>
      <c r="DK128" s="1038"/>
      <c r="DL128" s="1038" t="s">
        <v>122</v>
      </c>
      <c r="DM128" s="1038"/>
      <c r="DN128" s="1038"/>
      <c r="DO128" s="1038"/>
      <c r="DP128" s="1038"/>
      <c r="DQ128" s="1038" t="s">
        <v>122</v>
      </c>
      <c r="DR128" s="1038"/>
      <c r="DS128" s="1038"/>
      <c r="DT128" s="1038"/>
      <c r="DU128" s="1038"/>
      <c r="DV128" s="1039" t="s">
        <v>122</v>
      </c>
      <c r="DW128" s="1039"/>
      <c r="DX128" s="1039"/>
      <c r="DY128" s="1039"/>
      <c r="DZ128" s="1040"/>
    </row>
    <row r="129" spans="1:131" s="218" customFormat="1" ht="26.25" customHeight="1" x14ac:dyDescent="0.2">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464</v>
      </c>
      <c r="X129" s="1071"/>
      <c r="Y129" s="1071"/>
      <c r="Z129" s="1072"/>
      <c r="AA129" s="958">
        <v>2504028</v>
      </c>
      <c r="AB129" s="959"/>
      <c r="AC129" s="959"/>
      <c r="AD129" s="959"/>
      <c r="AE129" s="960"/>
      <c r="AF129" s="961">
        <v>2509416</v>
      </c>
      <c r="AG129" s="959"/>
      <c r="AH129" s="959"/>
      <c r="AI129" s="959"/>
      <c r="AJ129" s="960"/>
      <c r="AK129" s="961">
        <v>2573625</v>
      </c>
      <c r="AL129" s="959"/>
      <c r="AM129" s="959"/>
      <c r="AN129" s="959"/>
      <c r="AO129" s="960"/>
      <c r="AP129" s="1073"/>
      <c r="AQ129" s="1074"/>
      <c r="AR129" s="1074"/>
      <c r="AS129" s="1074"/>
      <c r="AT129" s="1075"/>
      <c r="AU129" s="221"/>
      <c r="AV129" s="221"/>
      <c r="AW129" s="221"/>
      <c r="AX129" s="1065" t="s">
        <v>465</v>
      </c>
      <c r="AY129" s="923"/>
      <c r="AZ129" s="923"/>
      <c r="BA129" s="923"/>
      <c r="BB129" s="923"/>
      <c r="BC129" s="923"/>
      <c r="BD129" s="923"/>
      <c r="BE129" s="924"/>
      <c r="BF129" s="1066" t="s">
        <v>122</v>
      </c>
      <c r="BG129" s="1067"/>
      <c r="BH129" s="1067"/>
      <c r="BI129" s="1067"/>
      <c r="BJ129" s="1067"/>
      <c r="BK129" s="1067"/>
      <c r="BL129" s="1068"/>
      <c r="BM129" s="1066">
        <v>20</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4" t="s">
        <v>466</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467</v>
      </c>
      <c r="X130" s="1071"/>
      <c r="Y130" s="1071"/>
      <c r="Z130" s="1072"/>
      <c r="AA130" s="958">
        <v>335546</v>
      </c>
      <c r="AB130" s="959"/>
      <c r="AC130" s="959"/>
      <c r="AD130" s="959"/>
      <c r="AE130" s="960"/>
      <c r="AF130" s="961">
        <v>319680</v>
      </c>
      <c r="AG130" s="959"/>
      <c r="AH130" s="959"/>
      <c r="AI130" s="959"/>
      <c r="AJ130" s="960"/>
      <c r="AK130" s="961">
        <v>308816</v>
      </c>
      <c r="AL130" s="959"/>
      <c r="AM130" s="959"/>
      <c r="AN130" s="959"/>
      <c r="AO130" s="960"/>
      <c r="AP130" s="1073"/>
      <c r="AQ130" s="1074"/>
      <c r="AR130" s="1074"/>
      <c r="AS130" s="1074"/>
      <c r="AT130" s="1075"/>
      <c r="AU130" s="221"/>
      <c r="AV130" s="221"/>
      <c r="AW130" s="221"/>
      <c r="AX130" s="1065" t="s">
        <v>468</v>
      </c>
      <c r="AY130" s="923"/>
      <c r="AZ130" s="923"/>
      <c r="BA130" s="923"/>
      <c r="BB130" s="923"/>
      <c r="BC130" s="923"/>
      <c r="BD130" s="923"/>
      <c r="BE130" s="924"/>
      <c r="BF130" s="1101">
        <v>5.5</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469</v>
      </c>
      <c r="X131" s="1108"/>
      <c r="Y131" s="1108"/>
      <c r="Z131" s="1109"/>
      <c r="AA131" s="1004">
        <v>2168482</v>
      </c>
      <c r="AB131" s="986"/>
      <c r="AC131" s="986"/>
      <c r="AD131" s="986"/>
      <c r="AE131" s="987"/>
      <c r="AF131" s="985">
        <v>2189736</v>
      </c>
      <c r="AG131" s="986"/>
      <c r="AH131" s="986"/>
      <c r="AI131" s="986"/>
      <c r="AJ131" s="987"/>
      <c r="AK131" s="985">
        <v>2264809</v>
      </c>
      <c r="AL131" s="986"/>
      <c r="AM131" s="986"/>
      <c r="AN131" s="986"/>
      <c r="AO131" s="987"/>
      <c r="AP131" s="1110"/>
      <c r="AQ131" s="1111"/>
      <c r="AR131" s="1111"/>
      <c r="AS131" s="1111"/>
      <c r="AT131" s="1112"/>
      <c r="AU131" s="221"/>
      <c r="AV131" s="221"/>
      <c r="AW131" s="221"/>
      <c r="AX131" s="1083" t="s">
        <v>470</v>
      </c>
      <c r="AY131" s="726"/>
      <c r="AZ131" s="726"/>
      <c r="BA131" s="726"/>
      <c r="BB131" s="726"/>
      <c r="BC131" s="726"/>
      <c r="BD131" s="726"/>
      <c r="BE131" s="1036"/>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0" t="s">
        <v>471</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472</v>
      </c>
      <c r="W132" s="1094"/>
      <c r="X132" s="1094"/>
      <c r="Y132" s="1094"/>
      <c r="Z132" s="1095"/>
      <c r="AA132" s="1096">
        <v>5.5044957720000003</v>
      </c>
      <c r="AB132" s="1097"/>
      <c r="AC132" s="1097"/>
      <c r="AD132" s="1097"/>
      <c r="AE132" s="1098"/>
      <c r="AF132" s="1099">
        <v>5.5993051219999996</v>
      </c>
      <c r="AG132" s="1097"/>
      <c r="AH132" s="1097"/>
      <c r="AI132" s="1097"/>
      <c r="AJ132" s="1098"/>
      <c r="AK132" s="1099">
        <v>5.4981236830000002</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473</v>
      </c>
      <c r="W133" s="1077"/>
      <c r="X133" s="1077"/>
      <c r="Y133" s="1077"/>
      <c r="Z133" s="1078"/>
      <c r="AA133" s="1079">
        <v>5.7</v>
      </c>
      <c r="AB133" s="1080"/>
      <c r="AC133" s="1080"/>
      <c r="AD133" s="1080"/>
      <c r="AE133" s="1081"/>
      <c r="AF133" s="1079">
        <v>5.5</v>
      </c>
      <c r="AG133" s="1080"/>
      <c r="AH133" s="1080"/>
      <c r="AI133" s="1080"/>
      <c r="AJ133" s="1081"/>
      <c r="AK133" s="1079">
        <v>5.5</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GEc2yDucu19vFlRAH6juGX/OlmUH41I0EUtO19DaG49TeXz6kgIvXHW0RqWSRw2fj9lcod8efGeVPhJCGSUNyg==" saltValue="hvjNMi3enOnjmSyZtt8hIg=="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474</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p5VgbgQ7ebzzm5BWleZBQuXSwOYL4IjrSRGD8PPpf1ly35jEgZUf6SD3mMehRWVI67cxpiP5DoInWiQegBBnTw==" saltValue="vSFJq5eHe3H0akZf4yBkk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5" zoomScaleNormal="85"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arcCMHX0rmF0WJoWitTj8HI9rlG1LMrxrSI7cgqAILXTPAaMdbJVbvhO4X11vQrO4vRXrbXCm4wxM1kRRZHs6w==" saltValue="CgkSFjVJflYF9JS0XcKE6w==" spinCount="100000"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475</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476</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477</v>
      </c>
      <c r="AP7" s="260"/>
      <c r="AQ7" s="261" t="s">
        <v>478</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479</v>
      </c>
      <c r="AQ8" s="267" t="s">
        <v>480</v>
      </c>
      <c r="AR8" s="268" t="s">
        <v>481</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482</v>
      </c>
      <c r="AL9" s="1117"/>
      <c r="AM9" s="1117"/>
      <c r="AN9" s="1118"/>
      <c r="AO9" s="269">
        <v>870749</v>
      </c>
      <c r="AP9" s="269">
        <v>237975</v>
      </c>
      <c r="AQ9" s="270">
        <v>263788</v>
      </c>
      <c r="AR9" s="271">
        <v>-9.8000000000000007</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483</v>
      </c>
      <c r="AL10" s="1117"/>
      <c r="AM10" s="1117"/>
      <c r="AN10" s="1118"/>
      <c r="AO10" s="272">
        <v>61157</v>
      </c>
      <c r="AP10" s="272">
        <v>16714</v>
      </c>
      <c r="AQ10" s="273">
        <v>39680</v>
      </c>
      <c r="AR10" s="274">
        <v>-57.9</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484</v>
      </c>
      <c r="AL11" s="1117"/>
      <c r="AM11" s="1117"/>
      <c r="AN11" s="1118"/>
      <c r="AO11" s="272" t="s">
        <v>485</v>
      </c>
      <c r="AP11" s="272" t="s">
        <v>485</v>
      </c>
      <c r="AQ11" s="273">
        <v>4557</v>
      </c>
      <c r="AR11" s="274" t="s">
        <v>485</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486</v>
      </c>
      <c r="AL12" s="1117"/>
      <c r="AM12" s="1117"/>
      <c r="AN12" s="1118"/>
      <c r="AO12" s="272" t="s">
        <v>485</v>
      </c>
      <c r="AP12" s="272" t="s">
        <v>485</v>
      </c>
      <c r="AQ12" s="273" t="s">
        <v>485</v>
      </c>
      <c r="AR12" s="274" t="s">
        <v>485</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487</v>
      </c>
      <c r="AL13" s="1117"/>
      <c r="AM13" s="1117"/>
      <c r="AN13" s="1118"/>
      <c r="AO13" s="272">
        <v>32726</v>
      </c>
      <c r="AP13" s="272">
        <v>8944</v>
      </c>
      <c r="AQ13" s="273">
        <v>12917</v>
      </c>
      <c r="AR13" s="274">
        <v>-30.8</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488</v>
      </c>
      <c r="AL14" s="1117"/>
      <c r="AM14" s="1117"/>
      <c r="AN14" s="1118"/>
      <c r="AO14" s="272">
        <v>30182</v>
      </c>
      <c r="AP14" s="272">
        <v>8249</v>
      </c>
      <c r="AQ14" s="273">
        <v>4746</v>
      </c>
      <c r="AR14" s="274">
        <v>73.8</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489</v>
      </c>
      <c r="AL15" s="1120"/>
      <c r="AM15" s="1120"/>
      <c r="AN15" s="1121"/>
      <c r="AO15" s="272">
        <v>-49300</v>
      </c>
      <c r="AP15" s="272">
        <v>-13474</v>
      </c>
      <c r="AQ15" s="273">
        <v>-12765</v>
      </c>
      <c r="AR15" s="274">
        <v>5.6</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945514</v>
      </c>
      <c r="AP16" s="272">
        <v>258408</v>
      </c>
      <c r="AQ16" s="273">
        <v>312922</v>
      </c>
      <c r="AR16" s="274">
        <v>-17.399999999999999</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490</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491</v>
      </c>
      <c r="AP20" s="281" t="s">
        <v>492</v>
      </c>
      <c r="AQ20" s="282" t="s">
        <v>493</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494</v>
      </c>
      <c r="AL21" s="1123"/>
      <c r="AM21" s="1123"/>
      <c r="AN21" s="1124"/>
      <c r="AO21" s="285">
        <v>20.77</v>
      </c>
      <c r="AP21" s="286">
        <v>24.75</v>
      </c>
      <c r="AQ21" s="287">
        <v>-3.98</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495</v>
      </c>
      <c r="AL22" s="1123"/>
      <c r="AM22" s="1123"/>
      <c r="AN22" s="1124"/>
      <c r="AO22" s="290">
        <v>100</v>
      </c>
      <c r="AP22" s="291">
        <v>95.6</v>
      </c>
      <c r="AQ22" s="292">
        <v>4.4000000000000004</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3" t="s">
        <v>496</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ht="13.2" x14ac:dyDescent="0.2">
      <c r="A27" s="297"/>
      <c r="AO27" s="250"/>
      <c r="AP27" s="250"/>
      <c r="AQ27" s="250"/>
      <c r="AR27" s="250"/>
      <c r="AS27" s="250"/>
      <c r="AT27" s="250"/>
    </row>
    <row r="28" spans="1:46" ht="16.2" x14ac:dyDescent="0.2">
      <c r="A28" s="251" t="s">
        <v>497</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498</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477</v>
      </c>
      <c r="AP30" s="260"/>
      <c r="AQ30" s="261" t="s">
        <v>478</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479</v>
      </c>
      <c r="AQ31" s="267" t="s">
        <v>480</v>
      </c>
      <c r="AR31" s="268" t="s">
        <v>481</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499</v>
      </c>
      <c r="AL32" s="1131"/>
      <c r="AM32" s="1131"/>
      <c r="AN32" s="1132"/>
      <c r="AO32" s="300">
        <v>352496</v>
      </c>
      <c r="AP32" s="300">
        <v>96337</v>
      </c>
      <c r="AQ32" s="301">
        <v>170896</v>
      </c>
      <c r="AR32" s="302">
        <v>-43.6</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500</v>
      </c>
      <c r="AL33" s="1131"/>
      <c r="AM33" s="1131"/>
      <c r="AN33" s="1132"/>
      <c r="AO33" s="300" t="s">
        <v>485</v>
      </c>
      <c r="AP33" s="300" t="s">
        <v>485</v>
      </c>
      <c r="AQ33" s="301" t="s">
        <v>485</v>
      </c>
      <c r="AR33" s="302" t="s">
        <v>485</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501</v>
      </c>
      <c r="AL34" s="1131"/>
      <c r="AM34" s="1131"/>
      <c r="AN34" s="1132"/>
      <c r="AO34" s="300" t="s">
        <v>485</v>
      </c>
      <c r="AP34" s="300" t="s">
        <v>485</v>
      </c>
      <c r="AQ34" s="301">
        <v>5</v>
      </c>
      <c r="AR34" s="302" t="s">
        <v>485</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502</v>
      </c>
      <c r="AL35" s="1131"/>
      <c r="AM35" s="1131"/>
      <c r="AN35" s="1132"/>
      <c r="AO35" s="300">
        <v>76424</v>
      </c>
      <c r="AP35" s="300">
        <v>20887</v>
      </c>
      <c r="AQ35" s="301">
        <v>33138</v>
      </c>
      <c r="AR35" s="302">
        <v>-37</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503</v>
      </c>
      <c r="AL36" s="1131"/>
      <c r="AM36" s="1131"/>
      <c r="AN36" s="1132"/>
      <c r="AO36" s="300">
        <v>3861</v>
      </c>
      <c r="AP36" s="300">
        <v>1055</v>
      </c>
      <c r="AQ36" s="301">
        <v>2943</v>
      </c>
      <c r="AR36" s="302">
        <v>-64.2</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504</v>
      </c>
      <c r="AL37" s="1131"/>
      <c r="AM37" s="1131"/>
      <c r="AN37" s="1132"/>
      <c r="AO37" s="300">
        <v>557</v>
      </c>
      <c r="AP37" s="300">
        <v>152</v>
      </c>
      <c r="AQ37" s="301">
        <v>1487</v>
      </c>
      <c r="AR37" s="302">
        <v>-89.8</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505</v>
      </c>
      <c r="AL38" s="1134"/>
      <c r="AM38" s="1134"/>
      <c r="AN38" s="1135"/>
      <c r="AO38" s="303" t="s">
        <v>485</v>
      </c>
      <c r="AP38" s="303" t="s">
        <v>485</v>
      </c>
      <c r="AQ38" s="304">
        <v>60</v>
      </c>
      <c r="AR38" s="292" t="s">
        <v>485</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506</v>
      </c>
      <c r="AL39" s="1134"/>
      <c r="AM39" s="1134"/>
      <c r="AN39" s="1135"/>
      <c r="AO39" s="300" t="s">
        <v>485</v>
      </c>
      <c r="AP39" s="300" t="s">
        <v>485</v>
      </c>
      <c r="AQ39" s="301">
        <v>-8408</v>
      </c>
      <c r="AR39" s="302" t="s">
        <v>485</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507</v>
      </c>
      <c r="AL40" s="1131"/>
      <c r="AM40" s="1131"/>
      <c r="AN40" s="1132"/>
      <c r="AO40" s="300">
        <v>-308816</v>
      </c>
      <c r="AP40" s="300">
        <v>-84399</v>
      </c>
      <c r="AQ40" s="301">
        <v>-141122</v>
      </c>
      <c r="AR40" s="302">
        <v>-40.200000000000003</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124522</v>
      </c>
      <c r="AP41" s="300">
        <v>34032</v>
      </c>
      <c r="AQ41" s="301">
        <v>59000</v>
      </c>
      <c r="AR41" s="302">
        <v>-42.3</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508</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509</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477</v>
      </c>
      <c r="AN49" s="1127" t="s">
        <v>510</v>
      </c>
      <c r="AO49" s="1128"/>
      <c r="AP49" s="1128"/>
      <c r="AQ49" s="1128"/>
      <c r="AR49" s="1129"/>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511</v>
      </c>
      <c r="AO50" s="317" t="s">
        <v>512</v>
      </c>
      <c r="AP50" s="318" t="s">
        <v>513</v>
      </c>
      <c r="AQ50" s="319" t="s">
        <v>514</v>
      </c>
      <c r="AR50" s="320" t="s">
        <v>515</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516</v>
      </c>
      <c r="AL51" s="313"/>
      <c r="AM51" s="321">
        <v>577397</v>
      </c>
      <c r="AN51" s="322">
        <v>142955</v>
      </c>
      <c r="AO51" s="323">
        <v>-16.399999999999999</v>
      </c>
      <c r="AP51" s="324">
        <v>301035</v>
      </c>
      <c r="AQ51" s="325">
        <v>12.2</v>
      </c>
      <c r="AR51" s="326">
        <v>-28.6</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517</v>
      </c>
      <c r="AM52" s="329">
        <v>286659</v>
      </c>
      <c r="AN52" s="330">
        <v>70973</v>
      </c>
      <c r="AO52" s="331">
        <v>63.2</v>
      </c>
      <c r="AP52" s="332">
        <v>154376</v>
      </c>
      <c r="AQ52" s="333">
        <v>29.1</v>
      </c>
      <c r="AR52" s="334">
        <v>34.1</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518</v>
      </c>
      <c r="AL53" s="313"/>
      <c r="AM53" s="321">
        <v>428108</v>
      </c>
      <c r="AN53" s="322">
        <v>107592</v>
      </c>
      <c r="AO53" s="323">
        <v>-24.7</v>
      </c>
      <c r="AP53" s="324">
        <v>277467</v>
      </c>
      <c r="AQ53" s="325">
        <v>-7.8</v>
      </c>
      <c r="AR53" s="326">
        <v>-16.899999999999999</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517</v>
      </c>
      <c r="AM54" s="329">
        <v>289875</v>
      </c>
      <c r="AN54" s="330">
        <v>72851</v>
      </c>
      <c r="AO54" s="331">
        <v>2.6</v>
      </c>
      <c r="AP54" s="332">
        <v>128378</v>
      </c>
      <c r="AQ54" s="333">
        <v>-16.8</v>
      </c>
      <c r="AR54" s="334">
        <v>19.399999999999999</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519</v>
      </c>
      <c r="AL55" s="313"/>
      <c r="AM55" s="321">
        <v>399428</v>
      </c>
      <c r="AN55" s="322">
        <v>103185</v>
      </c>
      <c r="AO55" s="323">
        <v>-4.0999999999999996</v>
      </c>
      <c r="AP55" s="324">
        <v>282256</v>
      </c>
      <c r="AQ55" s="325">
        <v>1.7</v>
      </c>
      <c r="AR55" s="326">
        <v>-5.8</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517</v>
      </c>
      <c r="AM56" s="329">
        <v>255480</v>
      </c>
      <c r="AN56" s="330">
        <v>65998</v>
      </c>
      <c r="AO56" s="331">
        <v>-9.4</v>
      </c>
      <c r="AP56" s="332">
        <v>145453</v>
      </c>
      <c r="AQ56" s="333">
        <v>13.3</v>
      </c>
      <c r="AR56" s="334">
        <v>-22.7</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520</v>
      </c>
      <c r="AL57" s="313"/>
      <c r="AM57" s="321">
        <v>774501</v>
      </c>
      <c r="AN57" s="322">
        <v>205602</v>
      </c>
      <c r="AO57" s="323">
        <v>99.3</v>
      </c>
      <c r="AP57" s="324">
        <v>295341</v>
      </c>
      <c r="AQ57" s="325">
        <v>4.5999999999999996</v>
      </c>
      <c r="AR57" s="326">
        <v>94.7</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517</v>
      </c>
      <c r="AM58" s="329">
        <v>298455</v>
      </c>
      <c r="AN58" s="330">
        <v>79229</v>
      </c>
      <c r="AO58" s="331">
        <v>20</v>
      </c>
      <c r="AP58" s="332">
        <v>137402</v>
      </c>
      <c r="AQ58" s="333">
        <v>-5.5</v>
      </c>
      <c r="AR58" s="334">
        <v>25.5</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521</v>
      </c>
      <c r="AL59" s="313"/>
      <c r="AM59" s="321">
        <v>686535</v>
      </c>
      <c r="AN59" s="322">
        <v>187629</v>
      </c>
      <c r="AO59" s="323">
        <v>-8.6999999999999993</v>
      </c>
      <c r="AP59" s="324">
        <v>292845</v>
      </c>
      <c r="AQ59" s="325">
        <v>-0.8</v>
      </c>
      <c r="AR59" s="326">
        <v>-7.9</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517</v>
      </c>
      <c r="AM60" s="329">
        <v>509427</v>
      </c>
      <c r="AN60" s="330">
        <v>139226</v>
      </c>
      <c r="AO60" s="331">
        <v>75.7</v>
      </c>
      <c r="AP60" s="332">
        <v>143187</v>
      </c>
      <c r="AQ60" s="333">
        <v>4.2</v>
      </c>
      <c r="AR60" s="334">
        <v>71.5</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522</v>
      </c>
      <c r="AL61" s="335"/>
      <c r="AM61" s="336">
        <v>573194</v>
      </c>
      <c r="AN61" s="337">
        <v>149393</v>
      </c>
      <c r="AO61" s="338">
        <v>9.1</v>
      </c>
      <c r="AP61" s="339">
        <v>289789</v>
      </c>
      <c r="AQ61" s="340">
        <v>2</v>
      </c>
      <c r="AR61" s="326">
        <v>7.1</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517</v>
      </c>
      <c r="AM62" s="329">
        <v>327979</v>
      </c>
      <c r="AN62" s="330">
        <v>85655</v>
      </c>
      <c r="AO62" s="331">
        <v>30.4</v>
      </c>
      <c r="AP62" s="332">
        <v>141759</v>
      </c>
      <c r="AQ62" s="333">
        <v>4.9000000000000004</v>
      </c>
      <c r="AR62" s="334">
        <v>25.5</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Sn/GPzC9kqvn++lOUtIRCbyNGQVxssZNhUpaZoe35km/MRnnMJgxiUkOXP1oGZxqtzv8RAZN7HKS8mop4E4dIA==" saltValue="/OPPK8gm7qNVScTghXwNO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474</v>
      </c>
    </row>
    <row r="121" spans="125:125" ht="13.5" hidden="1" customHeight="1" x14ac:dyDescent="0.2">
      <c r="DU121" s="247"/>
    </row>
  </sheetData>
  <sheetProtection algorithmName="SHA-512" hashValue="1RBC2dnSc4tMkw1IOSExb4oYOcwxBEh0kELboLD7rhH3TUxXar/4mCAJ5eKk5QtGNxouMxIbE6L+bI9iGGfm8g==" saltValue="AZq2FaEfzWic6xypvUUXM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5" zoomScaleNormal="85"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474</v>
      </c>
    </row>
  </sheetData>
  <sheetProtection algorithmName="SHA-512" hashValue="cGV071hWNCHamD6Wm1rx//hvPn51cw5QXDpqr5pfoxlNMO0XqmDYPTBjWqiSwPq5NcPxe4RpZ9ItoNYF3oD68Q==" saltValue="MxWMsR6oF3fUcLKZcA4DMg=="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5" zoomScaleNormal="85"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2">
      <c r="B47" s="10"/>
      <c r="C47" s="1139" t="s">
        <v>3</v>
      </c>
      <c r="D47" s="1139"/>
      <c r="E47" s="1140"/>
      <c r="F47" s="11">
        <v>52.62</v>
      </c>
      <c r="G47" s="12">
        <v>48.77</v>
      </c>
      <c r="H47" s="12">
        <v>50.75</v>
      </c>
      <c r="I47" s="12">
        <v>45.46</v>
      </c>
      <c r="J47" s="13">
        <v>43.56</v>
      </c>
    </row>
    <row r="48" spans="2:10" ht="57.75" customHeight="1" x14ac:dyDescent="0.2">
      <c r="B48" s="14"/>
      <c r="C48" s="1141" t="s">
        <v>4</v>
      </c>
      <c r="D48" s="1141"/>
      <c r="E48" s="1142"/>
      <c r="F48" s="15">
        <v>14.06</v>
      </c>
      <c r="G48" s="16">
        <v>20.61</v>
      </c>
      <c r="H48" s="16">
        <v>13.8</v>
      </c>
      <c r="I48" s="16">
        <v>16.489999999999998</v>
      </c>
      <c r="J48" s="17">
        <v>14.98</v>
      </c>
    </row>
    <row r="49" spans="2:10" ht="57.75" customHeight="1" thickBot="1" x14ac:dyDescent="0.25">
      <c r="B49" s="18"/>
      <c r="C49" s="1143" t="s">
        <v>5</v>
      </c>
      <c r="D49" s="1143"/>
      <c r="E49" s="1144"/>
      <c r="F49" s="19">
        <v>13.89</v>
      </c>
      <c r="G49" s="20">
        <v>7.6</v>
      </c>
      <c r="H49" s="20" t="s">
        <v>529</v>
      </c>
      <c r="I49" s="20" t="s">
        <v>530</v>
      </c>
      <c r="J49" s="21" t="s">
        <v>531</v>
      </c>
    </row>
    <row r="50" spans="2:10" ht="13.2" x14ac:dyDescent="0.2"/>
  </sheetData>
  <sheetProtection algorithmName="SHA-512" hashValue="mCdTTdnD/dIMxH6EepIhWbRl/fr/JWlcg6g5k0GCtrYN3x73CpGeneEoq0yD8vwE7QHDCroupwB7PSTZ11XvMQ==" saltValue="0RM0wDA3qJBJ6cDk8Ba+R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総務課ユーザ</cp:lastModifiedBy>
  <cp:lastPrinted>2026-03-16T08:21:44Z</cp:lastPrinted>
  <dcterms:created xsi:type="dcterms:W3CDTF">2026-02-23T04:50:23Z</dcterms:created>
  <dcterms:modified xsi:type="dcterms:W3CDTF">2026-03-17T02:21:26Z</dcterms:modified>
  <cp:category/>
</cp:coreProperties>
</file>